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8A5A9658-BDEB-4E95-B3D4-CFF91A70AA6F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4" i="3" l="1"/>
  <c r="F113" i="3"/>
  <c r="F112" i="3"/>
  <c r="F111" i="3"/>
  <c r="E111" i="3"/>
  <c r="D111" i="3"/>
  <c r="D112" i="3" s="1"/>
  <c r="G112" i="3" s="1"/>
  <c r="D95" i="3"/>
  <c r="D94" i="3"/>
  <c r="D93" i="3"/>
  <c r="F87" i="3"/>
  <c r="F84" i="3"/>
  <c r="D83" i="3"/>
  <c r="D82" i="3"/>
  <c r="D81" i="3"/>
  <c r="D80" i="3"/>
  <c r="D84" i="3" s="1"/>
  <c r="D87" i="3" s="1"/>
  <c r="D74" i="3"/>
  <c r="D61" i="3"/>
  <c r="F44" i="3"/>
  <c r="D44" i="3"/>
  <c r="F31" i="3"/>
  <c r="D31" i="3"/>
  <c r="D30" i="3"/>
  <c r="F22" i="3"/>
  <c r="D22" i="3"/>
  <c r="F17" i="3"/>
  <c r="D15" i="3"/>
  <c r="D17" i="3" s="1"/>
  <c r="F7" i="3"/>
  <c r="D7" i="3"/>
  <c r="D113" i="3" l="1"/>
  <c r="G113" i="3" s="1"/>
  <c r="G111" i="3"/>
  <c r="D115" i="3"/>
  <c r="G115" i="3" s="1"/>
  <c r="F111" i="1"/>
  <c r="D111" i="1"/>
  <c r="D115" i="1" s="1"/>
  <c r="D93" i="1"/>
  <c r="F113" i="1" l="1"/>
  <c r="F112" i="1"/>
  <c r="D112" i="1"/>
  <c r="D113" i="1"/>
  <c r="D42" i="2"/>
  <c r="D44" i="1"/>
  <c r="E111" i="1" l="1"/>
  <c r="D80" i="1" l="1"/>
  <c r="D82" i="1"/>
  <c r="D83" i="1" l="1"/>
  <c r="D94" i="1" s="1"/>
  <c r="D95" i="1" s="1"/>
  <c r="D30" i="1" l="1"/>
  <c r="D81" i="1" l="1"/>
  <c r="D84" i="1" s="1"/>
  <c r="D87" i="1" s="1"/>
  <c r="F44" i="1"/>
  <c r="D61" i="1"/>
  <c r="F22" i="1"/>
  <c r="F31" i="1" s="1"/>
  <c r="D22" i="1"/>
  <c r="D31" i="1" s="1"/>
  <c r="D7" i="1"/>
  <c r="F84" i="1"/>
  <c r="F87" i="1" s="1"/>
  <c r="D15" i="1"/>
  <c r="D17" i="1" s="1"/>
  <c r="F17" i="1"/>
  <c r="F7" i="1"/>
  <c r="D74" i="1"/>
  <c r="G115" i="1" l="1"/>
  <c r="G112" i="1"/>
  <c r="G111" i="1"/>
  <c r="G113" i="1"/>
  <c r="G114" i="1"/>
</calcChain>
</file>

<file path=xl/sharedStrings.xml><?xml version="1.0" encoding="utf-8"?>
<sst xmlns="http://schemas.openxmlformats.org/spreadsheetml/2006/main" count="652" uniqueCount="171">
  <si>
    <t>Pensionsskuld enligt balansräkningen</t>
  </si>
  <si>
    <t>Koncernen</t>
  </si>
  <si>
    <t>Moderbolaget</t>
  </si>
  <si>
    <t>Pensionsskuld PRI</t>
  </si>
  <si>
    <t>Övriga pensionsåtaganden</t>
  </si>
  <si>
    <t>–</t>
  </si>
  <si>
    <t>Totalt</t>
  </si>
  <si>
    <t>Ingående balans</t>
  </si>
  <si>
    <t>Kostnad förmånsbestämda planer</t>
  </si>
  <si>
    <t>Utbetalning av ersättningar</t>
  </si>
  <si>
    <t>Tillskjutna medel från arbetsgivare</t>
  </si>
  <si>
    <t>Omräkningseffekt</t>
  </si>
  <si>
    <t>Förpliktelser avseende ersättningar till anställda, förmånsbestämda planer</t>
  </si>
  <si>
    <t>Förmånsbestämda förpliktelser och värdet på förvaltningstillgångar</t>
  </si>
  <si>
    <t>Förvaltningstillgångarnas verkliga värde</t>
  </si>
  <si>
    <t>Nuvärdet av ofonderade förmånsbestämda förpliktelser</t>
  </si>
  <si>
    <t>Sverige</t>
  </si>
  <si>
    <t>Norge</t>
  </si>
  <si>
    <t>Pensioner intjänade under perioden</t>
  </si>
  <si>
    <t>Ränta på förpliktelser</t>
  </si>
  <si>
    <t xml:space="preserve">Betalda förmåner </t>
  </si>
  <si>
    <t>Förvaltningstillgångarnas förändringar</t>
  </si>
  <si>
    <t>Betalda förmåner</t>
  </si>
  <si>
    <t>Pensionskostnader</t>
  </si>
  <si>
    <t>Förmånsbestämda planer</t>
  </si>
  <si>
    <t>Kostnad för pensioner intjänade under året</t>
  </si>
  <si>
    <t>Total kostnad förmånsbestämda planer</t>
  </si>
  <si>
    <t>Total kostnad avgiftsbestämda planer</t>
  </si>
  <si>
    <t>Sociala kostnader på pensionskostnader</t>
  </si>
  <si>
    <t>Kostnad för såld vara</t>
  </si>
  <si>
    <t>Försäljnings- och administrationskostnader</t>
  </si>
  <si>
    <t>Finansnetto</t>
  </si>
  <si>
    <t>Totala pensionskostnader</t>
  </si>
  <si>
    <t>Aktuariella antaganden</t>
  </si>
  <si>
    <t>Följande väsentliga aktuariella antaganden har 
tillämpats vid beräkning av förpliktelserna:</t>
    <phoneticPr fontId="0" type="noConversion"/>
  </si>
  <si>
    <t>Livslängdstabell</t>
  </si>
  <si>
    <t>Framtida löneökningar, %</t>
  </si>
  <si>
    <t xml:space="preserve">Framtida ökningar av pensioner (förändring av inkomstbasbelopp), % </t>
  </si>
  <si>
    <t>Personalomsättning, %</t>
  </si>
  <si>
    <t>Förväntad ”G-regulering”, %</t>
  </si>
  <si>
    <t>Total kostnad för ersättningar efter 
avslutad anställning</t>
  </si>
  <si>
    <t xml:space="preserve"> </t>
  </si>
  <si>
    <t>Förändringar av den i balansräkningen redovisade förpliktelsen för förmånsbestämda planer</t>
  </si>
  <si>
    <t>sum</t>
  </si>
  <si>
    <t>padded</t>
  </si>
  <si>
    <t>sum;noborder</t>
  </si>
  <si>
    <t>Fördelning av pensionskostnader i 
resultaträkningen</t>
  </si>
  <si>
    <t>decimals=2</t>
  </si>
  <si>
    <t>breakafter</t>
  </si>
  <si>
    <t>header</t>
  </si>
  <si>
    <t>K2013 B.E</t>
  </si>
  <si>
    <t>Totala förmånsbestämda planer</t>
  </si>
  <si>
    <t>Fonderade förpliktelser:</t>
  </si>
  <si>
    <t>Nettoskuld fonderade förpliktelser</t>
  </si>
  <si>
    <t>Nuvärdet av fonderade förmånsbestämda förpliktelser</t>
  </si>
  <si>
    <t>Pensionsförpliktelser</t>
  </si>
  <si>
    <t>Förvaltningstillgångar</t>
  </si>
  <si>
    <t>Pensionsförpliktelser och förvaltningstillgångar per land:</t>
  </si>
  <si>
    <t>Nettobelopp i Sverige</t>
  </si>
  <si>
    <t>Nettobelopp i Norge</t>
  </si>
  <si>
    <t>Pensionsförpliktelsernas känslighet för ändrade antaganden</t>
  </si>
  <si>
    <t>Diskonteringsräntan ökar med 0,5%</t>
  </si>
  <si>
    <t>Diskonteringsräntan minskar med 0,5%</t>
  </si>
  <si>
    <t>Förväntad livslängd ökar med 1 år</t>
  </si>
  <si>
    <t>Vinst (-)/förlust (+) till följd av finansiella antaganden</t>
  </si>
  <si>
    <t>Erfarenhetsbaserade vinster (-)/förluster (+)</t>
  </si>
  <si>
    <t>Vinster och förluster från regleringar</t>
  </si>
  <si>
    <t>Omvärderingar:</t>
  </si>
  <si>
    <t>Omvärderingar</t>
  </si>
  <si>
    <t>Ränteintäkt redovisad i resultatet</t>
  </si>
  <si>
    <t>Avkastning på förvaltningstillgångar, exklusive ränteintäkt</t>
  </si>
  <si>
    <t>Ränta på förvaltningstillgångarna</t>
  </si>
  <si>
    <t>PENSIONSFÖRPLIKTELSERNAS NUVÄRDE</t>
  </si>
  <si>
    <t>sum, breakafter</t>
  </si>
  <si>
    <t>Obligations for employee benefits, defined benefit pension plans</t>
  </si>
  <si>
    <t>Group</t>
  </si>
  <si>
    <t>Parent Company</t>
  </si>
  <si>
    <t>Pension liability as per balance sheet</t>
  </si>
  <si>
    <t>Pension liability PRI</t>
  </si>
  <si>
    <t>Other pension obligations</t>
  </si>
  <si>
    <t>Total cost of defined benefit plans</t>
  </si>
  <si>
    <t>Obligations for defined benefits and the value of plan assets</t>
  </si>
  <si>
    <t>Funded obligations:</t>
  </si>
  <si>
    <t>Present value of funded defined benefit obligations</t>
  </si>
  <si>
    <t>Fair value of plan assets</t>
  </si>
  <si>
    <t>Net debt, funded obligations</t>
  </si>
  <si>
    <t>Present value of unfunded defined benefit obligations</t>
  </si>
  <si>
    <t>Net amount in the balance sheet (obligation +, asset –)</t>
  </si>
  <si>
    <t>Pension obligations and plan assets per country:</t>
  </si>
  <si>
    <t>Sweden</t>
  </si>
  <si>
    <t>Pension obligations</t>
  </si>
  <si>
    <t>Plan assets</t>
  </si>
  <si>
    <t>Net amount in Sweden</t>
  </si>
  <si>
    <t>Norway</t>
  </si>
  <si>
    <t>Net amount in Norway</t>
  </si>
  <si>
    <t>Reconciliation of net amount for pensions in the balance sheet</t>
  </si>
  <si>
    <t>Opening balance</t>
  </si>
  <si>
    <t>Payment of pension benefits</t>
  </si>
  <si>
    <t>Funds contributed by employer</t>
  </si>
  <si>
    <t>Translation effects</t>
  </si>
  <si>
    <t>Revaluations</t>
  </si>
  <si>
    <t>Gains and losses from settlements</t>
  </si>
  <si>
    <t>Net amount in balance sheet (obligation +, asset -)</t>
  </si>
  <si>
    <t>Changes in the obligation for defined benefit plans recognised in the balance sheet</t>
  </si>
  <si>
    <t>Pensions earned during the period</t>
  </si>
  <si>
    <t>Interest on obligations</t>
  </si>
  <si>
    <t>Benefits paid</t>
  </si>
  <si>
    <t>Revaluations:</t>
  </si>
  <si>
    <t>Gain (-)/loss (+) resulting from financial assumptions</t>
  </si>
  <si>
    <t>Experienced-based gains (-)/losses (+)</t>
  </si>
  <si>
    <t>Present value of pension obligations</t>
  </si>
  <si>
    <t>Changes in plan assets</t>
  </si>
  <si>
    <t>Interest income recognised in profit or loss</t>
  </si>
  <si>
    <t>Return on plan assets, excluding interest income</t>
  </si>
  <si>
    <t>Pension costs</t>
  </si>
  <si>
    <t>Defined-benefit pension plans</t>
  </si>
  <si>
    <t>Cost for pensions earned during the year</t>
  </si>
  <si>
    <t>Total cost of defined contribution plans</t>
  </si>
  <si>
    <t>Social security costs on pension costs</t>
  </si>
  <si>
    <t>Total cost of benefits after termination of employment</t>
  </si>
  <si>
    <t>Allocation of pension costs in the income statement</t>
  </si>
  <si>
    <t>Cost of sales</t>
  </si>
  <si>
    <t>Selling and administrative expenses</t>
  </si>
  <si>
    <t>Net financial items</t>
  </si>
  <si>
    <t>Total pension costs</t>
  </si>
  <si>
    <t>Actuarial assumptions</t>
  </si>
  <si>
    <t>The following material actuarial assumptions were applied in calculating obligations:</t>
  </si>
  <si>
    <t>Future salary increases, %</t>
  </si>
  <si>
    <t>Future increases in pensions (change in income base amount), %</t>
  </si>
  <si>
    <t>Employee turnover, %</t>
  </si>
  <si>
    <t>Expected ‘G regulation’, %</t>
  </si>
  <si>
    <t>Mortality table</t>
  </si>
  <si>
    <t>Sensitivity of pension obligations to changes in assumptions</t>
  </si>
  <si>
    <t xml:space="preserve">Sweden </t>
  </si>
  <si>
    <t>Total</t>
  </si>
  <si>
    <t>The discount rate increases by 0.5%</t>
  </si>
  <si>
    <t>The discount rate decreases by 0.5%</t>
  </si>
  <si>
    <t>Expected life expectancy increases by 1 year</t>
  </si>
  <si>
    <t>Avstämning av nettobelopp för pensioner i balansräkningen</t>
  </si>
  <si>
    <t>Nettobelopp i balansräkningen (förpliktelse +, tillgång -)</t>
  </si>
  <si>
    <t xml:space="preserve"> 2,00-5,00</t>
  </si>
  <si>
    <t>Pensioner intjänade tidigare perioder, oantastbara</t>
  </si>
  <si>
    <t>Intäkt för pensioner intjänade under tidigare perioder</t>
  </si>
  <si>
    <t>Förväntad livslängd minskar med 1 år</t>
  </si>
  <si>
    <t>Expected life expectancy decreases by 1 year</t>
  </si>
  <si>
    <t>width=4%;decimals=0</t>
  </si>
  <si>
    <t>width=11%;decimals=0</t>
  </si>
  <si>
    <t>Pensions earned prior periods, vested</t>
  </si>
  <si>
    <t>Revenue for pensions earned in prior periods</t>
  </si>
  <si>
    <t>Cost defined benefit plans</t>
  </si>
  <si>
    <t>Interest on plan assets</t>
  </si>
  <si>
    <t>DUS14</t>
  </si>
  <si>
    <t>Vinst (-)/förlust (+) till följd av demografiska antaganden</t>
  </si>
  <si>
    <t>Gain (-)/loss (+) resulting from demographic assumptions</t>
  </si>
  <si>
    <t xml:space="preserve"> 2018-03-31</t>
  </si>
  <si>
    <t>2017/2018</t>
  </si>
  <si>
    <t>Storbritannien</t>
  </si>
  <si>
    <t>Great Britain</t>
  </si>
  <si>
    <t>Nettobelopp i Storbritannien</t>
  </si>
  <si>
    <t>Net amount in Great Britain</t>
  </si>
  <si>
    <t>Företagsförvärv</t>
  </si>
  <si>
    <t>Acquisition of companies</t>
  </si>
  <si>
    <t>Diskonteringsränta 1 april, %</t>
  </si>
  <si>
    <t>Diskonteringsränta 31 mars, %</t>
  </si>
  <si>
    <t>Discount rate, 1 April, %</t>
  </si>
  <si>
    <t>Discount rate, 31 March, %</t>
  </si>
  <si>
    <t>S2PMA/S2PFA</t>
  </si>
  <si>
    <t xml:space="preserve"> 2019-03-31</t>
  </si>
  <si>
    <t>Förmånsbestämda pensionsförpliktelser 31  mars 2019</t>
  </si>
  <si>
    <t>Defined benefit pension obligations at 31 March 2019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</si>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</sst>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2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0" fillId="0" borderId="2" xfId="0" applyFont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0" fillId="0" borderId="2" xfId="0" applyFont="1" applyFill="1" applyBorder="1" applyAlignment="1">
      <alignment wrapText="1"/>
    </xf>
    <xf numFmtId="164" fontId="0" fillId="0" borderId="0" xfId="0" applyNumberFormat="1" applyFont="1" applyAlignment="1">
      <alignment horizontal="right"/>
    </xf>
    <xf numFmtId="2" fontId="0" fillId="2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Font="1" applyFill="1" applyAlignment="1">
      <alignment horizontal="left"/>
    </xf>
    <xf numFmtId="0" fontId="3" fillId="0" borderId="2" xfId="0" applyFont="1" applyFill="1" applyBorder="1"/>
    <xf numFmtId="0" fontId="3" fillId="0" borderId="2" xfId="0" applyFont="1" applyBorder="1"/>
    <xf numFmtId="0" fontId="3" fillId="2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0" xfId="0" applyFont="1" applyBorder="1"/>
    <xf numFmtId="1" fontId="0" fillId="2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Fill="1"/>
    <xf numFmtId="0" fontId="0" fillId="0" borderId="3" xfId="0" applyFont="1" applyFill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2">
    <pageSetUpPr fitToPage="1"/>
  </sheetPr>
  <dimension ref="A1:I115"/>
  <sheetViews>
    <sheetView topLeftCell="A88" zoomScale="85" zoomScaleNormal="85" zoomScalePageLayoutView="85" workbookViewId="0">
      <selection activeCell="D111" sqref="D111:G115"/>
    </sheetView>
  </sheetViews>
  <sheetFormatPr defaultColWidth="11" defaultRowHeight="12.6" x14ac:dyDescent="0.2"/>
  <cols>
    <col min="1" max="1" width="6.08984375" customWidth="1"/>
    <col min="2" max="2" width="59.36328125" customWidth="1"/>
    <col min="3" max="3" width="11.08984375" customWidth="1"/>
    <col min="4" max="7" width="16.08984375" style="1" customWidth="1"/>
    <col min="9" max="9" width="12.90625" bestFit="1" customWidth="1"/>
  </cols>
  <sheetData>
    <row r="1" spans="1:7" x14ac:dyDescent="0.2">
      <c r="B1" s="30"/>
      <c r="C1" s="30"/>
      <c r="D1" s="30"/>
      <c r="E1" s="30"/>
      <c r="F1" s="30"/>
      <c r="G1" s="30"/>
    </row>
    <row r="2" spans="1:7" x14ac:dyDescent="0.2">
      <c r="A2" s="2"/>
      <c r="B2" s="42" t="s">
        <v>12</v>
      </c>
      <c r="C2" s="42"/>
      <c r="D2" s="42"/>
      <c r="E2" s="42"/>
      <c r="F2" s="15"/>
      <c r="G2" s="15"/>
    </row>
    <row r="3" spans="1:7" x14ac:dyDescent="0.2">
      <c r="A3" s="2"/>
      <c r="B3" s="2" t="s">
        <v>41</v>
      </c>
      <c r="C3" s="2" t="s">
        <v>41</v>
      </c>
      <c r="D3" s="43" t="s">
        <v>1</v>
      </c>
      <c r="E3" s="43"/>
      <c r="F3" s="43" t="s">
        <v>2</v>
      </c>
      <c r="G3" s="43"/>
    </row>
    <row r="4" spans="1:7" x14ac:dyDescent="0.2">
      <c r="A4" s="2"/>
      <c r="B4" s="4" t="s">
        <v>0</v>
      </c>
      <c r="C4" s="4" t="s">
        <v>41</v>
      </c>
      <c r="D4" s="5" t="s">
        <v>167</v>
      </c>
      <c r="E4" s="5" t="s">
        <v>154</v>
      </c>
      <c r="F4" s="5" t="s">
        <v>167</v>
      </c>
      <c r="G4" s="5" t="s">
        <v>154</v>
      </c>
    </row>
    <row r="5" spans="1:7" x14ac:dyDescent="0.2">
      <c r="A5" s="2"/>
      <c r="B5" s="6" t="s">
        <v>3</v>
      </c>
      <c r="C5" s="6" t="s">
        <v>41</v>
      </c>
      <c r="D5" s="7">
        <v>250</v>
      </c>
      <c r="E5" s="8">
        <v>221</v>
      </c>
      <c r="F5" s="7">
        <v>15</v>
      </c>
      <c r="G5" s="8">
        <v>15</v>
      </c>
    </row>
    <row r="6" spans="1:7" x14ac:dyDescent="0.2">
      <c r="A6" s="2"/>
      <c r="B6" s="6" t="s">
        <v>4</v>
      </c>
      <c r="C6" s="2" t="s">
        <v>41</v>
      </c>
      <c r="D6" s="7">
        <v>10</v>
      </c>
      <c r="E6" s="8">
        <v>8</v>
      </c>
      <c r="F6" s="7" t="s">
        <v>5</v>
      </c>
      <c r="G6" s="10" t="s">
        <v>5</v>
      </c>
    </row>
    <row r="7" spans="1:7" x14ac:dyDescent="0.2">
      <c r="A7" s="2"/>
      <c r="B7" s="6" t="s">
        <v>51</v>
      </c>
      <c r="C7" s="6" t="s">
        <v>41</v>
      </c>
      <c r="D7" s="31">
        <f>SUM(D5:D6)</f>
        <v>260</v>
      </c>
      <c r="E7" s="32">
        <v>229</v>
      </c>
      <c r="F7" s="7">
        <f>SUM(F5:F6)</f>
        <v>15</v>
      </c>
      <c r="G7" s="8">
        <v>15</v>
      </c>
    </row>
    <row r="8" spans="1:7" x14ac:dyDescent="0.2">
      <c r="A8" s="2"/>
      <c r="B8" s="6"/>
      <c r="C8" s="6"/>
      <c r="D8" s="32"/>
      <c r="E8" s="32"/>
      <c r="F8" s="8"/>
      <c r="G8" s="8"/>
    </row>
    <row r="9" spans="1:7" x14ac:dyDescent="0.2">
      <c r="A9" s="2"/>
      <c r="B9" s="4"/>
      <c r="C9" s="4" t="s">
        <v>41</v>
      </c>
      <c r="D9" s="15"/>
      <c r="E9" s="22"/>
      <c r="F9" s="15"/>
      <c r="G9" s="15"/>
    </row>
    <row r="10" spans="1:7" x14ac:dyDescent="0.2">
      <c r="A10" s="2"/>
      <c r="B10" s="6" t="s">
        <v>41</v>
      </c>
      <c r="C10" s="6" t="s">
        <v>41</v>
      </c>
      <c r="D10" s="44" t="s">
        <v>1</v>
      </c>
      <c r="E10" s="44"/>
      <c r="F10" s="44" t="s">
        <v>2</v>
      </c>
      <c r="G10" s="44"/>
    </row>
    <row r="11" spans="1:7" x14ac:dyDescent="0.2">
      <c r="A11" s="2"/>
      <c r="B11" s="4" t="s">
        <v>13</v>
      </c>
      <c r="C11" s="4" t="s">
        <v>41</v>
      </c>
      <c r="D11" s="5" t="s">
        <v>167</v>
      </c>
      <c r="E11" s="5" t="s">
        <v>154</v>
      </c>
      <c r="F11" s="5" t="s">
        <v>167</v>
      </c>
      <c r="G11" s="5" t="s">
        <v>154</v>
      </c>
    </row>
    <row r="12" spans="1:7" x14ac:dyDescent="0.2">
      <c r="A12" s="2"/>
      <c r="B12" s="6" t="s">
        <v>52</v>
      </c>
      <c r="C12" s="2" t="s">
        <v>41</v>
      </c>
      <c r="D12" s="9"/>
      <c r="E12" s="10"/>
      <c r="F12" s="7"/>
      <c r="G12" s="8"/>
    </row>
    <row r="13" spans="1:7" x14ac:dyDescent="0.2">
      <c r="A13" s="2"/>
      <c r="B13" s="6" t="s">
        <v>54</v>
      </c>
      <c r="C13" s="6" t="s">
        <v>41</v>
      </c>
      <c r="D13" s="31">
        <v>53</v>
      </c>
      <c r="E13" s="32">
        <v>51</v>
      </c>
      <c r="F13" s="7" t="s">
        <v>5</v>
      </c>
      <c r="G13" s="10" t="s">
        <v>5</v>
      </c>
    </row>
    <row r="14" spans="1:7" x14ac:dyDescent="0.2">
      <c r="A14" s="2"/>
      <c r="B14" s="6" t="s">
        <v>14</v>
      </c>
      <c r="C14" s="6" t="s">
        <v>41</v>
      </c>
      <c r="D14" s="31">
        <v>-43</v>
      </c>
      <c r="E14" s="32">
        <v>-44</v>
      </c>
      <c r="F14" s="7" t="s">
        <v>5</v>
      </c>
      <c r="G14" s="10" t="s">
        <v>5</v>
      </c>
    </row>
    <row r="15" spans="1:7" x14ac:dyDescent="0.2">
      <c r="A15" s="2"/>
      <c r="B15" s="6" t="s">
        <v>53</v>
      </c>
      <c r="C15" s="2" t="s">
        <v>41</v>
      </c>
      <c r="D15" s="31">
        <f>SUM(D13:D14)</f>
        <v>10</v>
      </c>
      <c r="E15" s="32">
        <v>7</v>
      </c>
      <c r="F15" s="7" t="s">
        <v>5</v>
      </c>
      <c r="G15" s="10" t="s">
        <v>5</v>
      </c>
    </row>
    <row r="16" spans="1:7" x14ac:dyDescent="0.2">
      <c r="A16" s="2"/>
      <c r="B16" s="6" t="s">
        <v>15</v>
      </c>
      <c r="C16" s="6" t="s">
        <v>41</v>
      </c>
      <c r="D16" s="31">
        <v>250</v>
      </c>
      <c r="E16" s="32">
        <v>222</v>
      </c>
      <c r="F16" s="7">
        <v>15</v>
      </c>
      <c r="G16" s="8">
        <v>15</v>
      </c>
    </row>
    <row r="17" spans="1:7" x14ac:dyDescent="0.2">
      <c r="A17" s="2"/>
      <c r="B17" s="24" t="s">
        <v>139</v>
      </c>
      <c r="C17" s="6" t="s">
        <v>41</v>
      </c>
      <c r="D17" s="31">
        <f>SUM(D15:D16)</f>
        <v>260</v>
      </c>
      <c r="E17" s="32">
        <v>229</v>
      </c>
      <c r="F17" s="7">
        <f>SUM(F16)</f>
        <v>15</v>
      </c>
      <c r="G17" s="8">
        <v>15</v>
      </c>
    </row>
    <row r="18" spans="1:7" x14ac:dyDescent="0.2">
      <c r="A18" s="2"/>
      <c r="B18" s="6" t="s">
        <v>57</v>
      </c>
      <c r="C18" s="6" t="s">
        <v>41</v>
      </c>
      <c r="D18" s="31"/>
      <c r="E18" s="36"/>
      <c r="F18" s="7"/>
      <c r="G18" s="3"/>
    </row>
    <row r="19" spans="1:7" x14ac:dyDescent="0.2">
      <c r="A19" s="2"/>
      <c r="B19" s="6" t="s">
        <v>16</v>
      </c>
      <c r="C19" s="2" t="s">
        <v>41</v>
      </c>
      <c r="D19" s="31"/>
      <c r="E19" s="32"/>
      <c r="F19" s="7"/>
      <c r="G19" s="8"/>
    </row>
    <row r="20" spans="1:7" x14ac:dyDescent="0.2">
      <c r="A20" s="2"/>
      <c r="B20" s="6" t="s">
        <v>55</v>
      </c>
      <c r="C20" s="2"/>
      <c r="D20" s="31">
        <v>281</v>
      </c>
      <c r="E20" s="32">
        <v>248</v>
      </c>
      <c r="F20" s="7">
        <v>15</v>
      </c>
      <c r="G20" s="8">
        <v>15</v>
      </c>
    </row>
    <row r="21" spans="1:7" x14ac:dyDescent="0.2">
      <c r="A21" s="2"/>
      <c r="B21" s="6" t="s">
        <v>56</v>
      </c>
      <c r="C21" s="2"/>
      <c r="D21" s="31">
        <v>-23</v>
      </c>
      <c r="E21" s="32">
        <v>-23</v>
      </c>
      <c r="F21" s="7" t="s">
        <v>5</v>
      </c>
      <c r="G21" s="10" t="s">
        <v>5</v>
      </c>
    </row>
    <row r="22" spans="1:7" x14ac:dyDescent="0.2">
      <c r="A22" s="2"/>
      <c r="B22" s="6" t="s">
        <v>58</v>
      </c>
      <c r="C22" s="2"/>
      <c r="D22" s="31">
        <f>SUM(D20:D21)</f>
        <v>258</v>
      </c>
      <c r="E22" s="32">
        <v>225</v>
      </c>
      <c r="F22" s="31">
        <f>SUM(F20:F21)</f>
        <v>15</v>
      </c>
      <c r="G22" s="8">
        <v>15</v>
      </c>
    </row>
    <row r="23" spans="1:7" x14ac:dyDescent="0.2">
      <c r="A23" s="2"/>
      <c r="B23" s="6" t="s">
        <v>17</v>
      </c>
      <c r="C23" s="6" t="s">
        <v>41</v>
      </c>
      <c r="D23" s="31"/>
      <c r="E23" s="32"/>
      <c r="F23" s="31"/>
      <c r="G23" s="8"/>
    </row>
    <row r="24" spans="1:7" x14ac:dyDescent="0.2">
      <c r="A24" s="2"/>
      <c r="B24" s="6" t="s">
        <v>55</v>
      </c>
      <c r="C24" s="6"/>
      <c r="D24" s="31" t="s">
        <v>5</v>
      </c>
      <c r="E24" s="32">
        <v>1</v>
      </c>
      <c r="F24" s="31" t="s">
        <v>5</v>
      </c>
      <c r="G24" s="10" t="s">
        <v>5</v>
      </c>
    </row>
    <row r="25" spans="1:7" x14ac:dyDescent="0.2">
      <c r="A25" s="2"/>
      <c r="B25" s="6" t="s">
        <v>56</v>
      </c>
      <c r="C25" s="6"/>
      <c r="D25" s="31" t="s">
        <v>5</v>
      </c>
      <c r="E25" s="32">
        <v>-1</v>
      </c>
      <c r="F25" s="31" t="s">
        <v>5</v>
      </c>
      <c r="G25" s="10" t="s">
        <v>5</v>
      </c>
    </row>
    <row r="26" spans="1:7" x14ac:dyDescent="0.2">
      <c r="A26" s="2"/>
      <c r="B26" s="6" t="s">
        <v>59</v>
      </c>
      <c r="C26" s="6"/>
      <c r="D26" s="31" t="s">
        <v>5</v>
      </c>
      <c r="E26" s="32">
        <v>0</v>
      </c>
      <c r="F26" s="31" t="s">
        <v>5</v>
      </c>
      <c r="G26" s="10" t="s">
        <v>5</v>
      </c>
    </row>
    <row r="27" spans="1:7" x14ac:dyDescent="0.2">
      <c r="A27" s="2"/>
      <c r="B27" s="6" t="s">
        <v>156</v>
      </c>
      <c r="C27" s="6" t="s">
        <v>41</v>
      </c>
      <c r="D27" s="31"/>
      <c r="E27" s="32"/>
      <c r="F27" s="31"/>
      <c r="G27" s="8"/>
    </row>
    <row r="28" spans="1:7" x14ac:dyDescent="0.2">
      <c r="A28" s="2"/>
      <c r="B28" s="6" t="s">
        <v>55</v>
      </c>
      <c r="C28" s="6"/>
      <c r="D28" s="31">
        <v>22</v>
      </c>
      <c r="E28" s="32">
        <v>24</v>
      </c>
      <c r="F28" s="31" t="s">
        <v>5</v>
      </c>
      <c r="G28" s="10" t="s">
        <v>5</v>
      </c>
    </row>
    <row r="29" spans="1:7" x14ac:dyDescent="0.2">
      <c r="A29" s="2"/>
      <c r="B29" s="6" t="s">
        <v>56</v>
      </c>
      <c r="C29" s="6"/>
      <c r="D29" s="31">
        <v>-20</v>
      </c>
      <c r="E29" s="32">
        <v>-20</v>
      </c>
      <c r="F29" s="31" t="s">
        <v>5</v>
      </c>
      <c r="G29" s="10" t="s">
        <v>5</v>
      </c>
    </row>
    <row r="30" spans="1:7" x14ac:dyDescent="0.2">
      <c r="A30" s="2"/>
      <c r="B30" s="6" t="s">
        <v>158</v>
      </c>
      <c r="C30" s="6"/>
      <c r="D30" s="31">
        <f>SUM(D28:D29)</f>
        <v>2</v>
      </c>
      <c r="E30" s="32">
        <v>4</v>
      </c>
      <c r="F30" s="31" t="s">
        <v>5</v>
      </c>
      <c r="G30" s="10" t="s">
        <v>5</v>
      </c>
    </row>
    <row r="31" spans="1:7" x14ac:dyDescent="0.2">
      <c r="A31" s="2"/>
      <c r="B31" s="24" t="s">
        <v>139</v>
      </c>
      <c r="C31" s="6" t="s">
        <v>41</v>
      </c>
      <c r="D31" s="31">
        <f>+D22+D30</f>
        <v>260</v>
      </c>
      <c r="E31" s="32">
        <v>229</v>
      </c>
      <c r="F31" s="31">
        <f>F22</f>
        <v>15</v>
      </c>
      <c r="G31" s="8">
        <v>15</v>
      </c>
    </row>
    <row r="32" spans="1:7" s="34" customFormat="1" x14ac:dyDescent="0.2">
      <c r="A32" s="6"/>
      <c r="B32" s="24"/>
      <c r="C32" s="6"/>
      <c r="D32" s="32"/>
      <c r="E32" s="32"/>
      <c r="F32" s="32"/>
      <c r="G32" s="8"/>
    </row>
    <row r="33" spans="1:7" x14ac:dyDescent="0.2">
      <c r="A33" s="2"/>
      <c r="B33" s="6"/>
      <c r="C33" s="6"/>
      <c r="D33" s="10"/>
      <c r="E33" s="10"/>
      <c r="F33" s="10"/>
      <c r="G33" s="8"/>
    </row>
    <row r="34" spans="1:7" x14ac:dyDescent="0.2">
      <c r="A34" s="2"/>
      <c r="B34" s="11"/>
      <c r="C34" s="12" t="s">
        <v>41</v>
      </c>
      <c r="D34" s="41" t="s">
        <v>1</v>
      </c>
      <c r="E34" s="41"/>
      <c r="F34" s="41" t="s">
        <v>2</v>
      </c>
      <c r="G34" s="41"/>
    </row>
    <row r="35" spans="1:7" x14ac:dyDescent="0.2">
      <c r="A35" s="2"/>
      <c r="B35" s="29" t="s">
        <v>138</v>
      </c>
      <c r="C35" s="14" t="s">
        <v>41</v>
      </c>
      <c r="D35" s="15" t="s">
        <v>170</v>
      </c>
      <c r="E35" s="15" t="s">
        <v>155</v>
      </c>
      <c r="F35" s="15" t="s">
        <v>170</v>
      </c>
      <c r="G35" s="15" t="s">
        <v>155</v>
      </c>
    </row>
    <row r="36" spans="1:7" x14ac:dyDescent="0.2">
      <c r="A36" s="2"/>
      <c r="B36" s="6" t="s">
        <v>7</v>
      </c>
      <c r="C36" s="6" t="s">
        <v>41</v>
      </c>
      <c r="D36" s="7">
        <v>229</v>
      </c>
      <c r="E36" s="8">
        <v>210</v>
      </c>
      <c r="F36" s="7">
        <v>15</v>
      </c>
      <c r="G36" s="8">
        <v>15</v>
      </c>
    </row>
    <row r="37" spans="1:7" x14ac:dyDescent="0.2">
      <c r="A37" s="2"/>
      <c r="B37" s="6" t="s">
        <v>8</v>
      </c>
      <c r="C37" s="6" t="s">
        <v>41</v>
      </c>
      <c r="D37" s="31">
        <v>8</v>
      </c>
      <c r="E37" s="32">
        <v>8</v>
      </c>
      <c r="F37" s="7">
        <v>1</v>
      </c>
      <c r="G37" s="8">
        <v>1</v>
      </c>
    </row>
    <row r="38" spans="1:7" x14ac:dyDescent="0.2">
      <c r="A38" s="2"/>
      <c r="B38" s="6" t="s">
        <v>9</v>
      </c>
      <c r="C38" s="2" t="s">
        <v>41</v>
      </c>
      <c r="D38" s="31">
        <v>-7</v>
      </c>
      <c r="E38" s="32">
        <v>-6</v>
      </c>
      <c r="F38" s="7">
        <v>-1</v>
      </c>
      <c r="G38" s="8">
        <v>-1</v>
      </c>
    </row>
    <row r="39" spans="1:7" x14ac:dyDescent="0.2">
      <c r="A39" s="2"/>
      <c r="B39" s="6" t="s">
        <v>10</v>
      </c>
      <c r="C39" s="6" t="s">
        <v>41</v>
      </c>
      <c r="D39" s="31">
        <v>-1</v>
      </c>
      <c r="E39" s="32" t="s">
        <v>5</v>
      </c>
      <c r="F39" s="7" t="s">
        <v>5</v>
      </c>
      <c r="G39" s="10" t="s">
        <v>5</v>
      </c>
    </row>
    <row r="40" spans="1:7" x14ac:dyDescent="0.2">
      <c r="A40" s="2"/>
      <c r="B40" s="34" t="s">
        <v>160</v>
      </c>
      <c r="C40" s="2"/>
      <c r="D40" s="9" t="s">
        <v>5</v>
      </c>
      <c r="E40" s="32">
        <v>8</v>
      </c>
      <c r="F40" s="9" t="s">
        <v>5</v>
      </c>
      <c r="G40" s="8" t="s">
        <v>5</v>
      </c>
    </row>
    <row r="41" spans="1:7" x14ac:dyDescent="0.2">
      <c r="A41" s="2"/>
      <c r="B41" s="6" t="s">
        <v>11</v>
      </c>
      <c r="C41" s="6" t="s">
        <v>41</v>
      </c>
      <c r="D41" s="31">
        <v>0</v>
      </c>
      <c r="E41" s="32">
        <v>0</v>
      </c>
      <c r="F41" s="7" t="s">
        <v>5</v>
      </c>
      <c r="G41" s="10" t="s">
        <v>5</v>
      </c>
    </row>
    <row r="42" spans="1:7" x14ac:dyDescent="0.2">
      <c r="A42" s="2"/>
      <c r="B42" s="6" t="s">
        <v>68</v>
      </c>
      <c r="C42" s="6"/>
      <c r="D42" s="31">
        <v>31</v>
      </c>
      <c r="E42" s="32">
        <v>9</v>
      </c>
      <c r="F42" s="7" t="s">
        <v>5</v>
      </c>
      <c r="G42" s="10" t="s">
        <v>5</v>
      </c>
    </row>
    <row r="43" spans="1:7" x14ac:dyDescent="0.2">
      <c r="A43" s="2"/>
      <c r="B43" s="6" t="s">
        <v>66</v>
      </c>
      <c r="C43" s="6" t="s">
        <v>41</v>
      </c>
      <c r="D43" s="31">
        <v>0</v>
      </c>
      <c r="E43" s="10" t="s">
        <v>5</v>
      </c>
    </row>
    <row r="44" spans="1:7" x14ac:dyDescent="0.2">
      <c r="A44" s="2"/>
      <c r="B44" s="24" t="s">
        <v>139</v>
      </c>
      <c r="C44" s="2" t="s">
        <v>41</v>
      </c>
      <c r="D44" s="31">
        <f>SUM(D36:D43)</f>
        <v>260</v>
      </c>
      <c r="E44" s="32">
        <v>229</v>
      </c>
      <c r="F44" s="31">
        <f>SUM(F36:F42)</f>
        <v>15</v>
      </c>
      <c r="G44" s="32">
        <v>15</v>
      </c>
    </row>
    <row r="45" spans="1:7" s="34" customFormat="1" x14ac:dyDescent="0.2">
      <c r="A45" s="6"/>
      <c r="B45" s="24"/>
      <c r="C45" s="6"/>
      <c r="D45" s="32"/>
      <c r="E45" s="32"/>
      <c r="F45" s="32"/>
      <c r="G45" s="32"/>
    </row>
    <row r="46" spans="1:7" x14ac:dyDescent="0.2">
      <c r="A46" s="2"/>
      <c r="B46" s="6" t="s">
        <v>41</v>
      </c>
      <c r="C46" s="6" t="s">
        <v>41</v>
      </c>
      <c r="D46" s="8"/>
      <c r="E46" s="8" t="s">
        <v>41</v>
      </c>
      <c r="F46" s="8"/>
      <c r="G46" s="8"/>
    </row>
    <row r="47" spans="1:7" x14ac:dyDescent="0.2">
      <c r="A47" s="2"/>
      <c r="B47" s="12" t="s">
        <v>41</v>
      </c>
      <c r="C47" s="11" t="s">
        <v>41</v>
      </c>
      <c r="D47" s="41" t="s">
        <v>1</v>
      </c>
      <c r="E47" s="41"/>
    </row>
    <row r="48" spans="1:7" x14ac:dyDescent="0.2">
      <c r="A48" s="2"/>
      <c r="B48" s="4" t="s">
        <v>42</v>
      </c>
      <c r="C48" s="4" t="s">
        <v>41</v>
      </c>
      <c r="D48" s="15" t="s">
        <v>170</v>
      </c>
      <c r="E48" s="15" t="s">
        <v>155</v>
      </c>
    </row>
    <row r="49" spans="1:7" x14ac:dyDescent="0.2">
      <c r="A49" s="2"/>
      <c r="B49" s="6" t="s">
        <v>7</v>
      </c>
      <c r="C49" s="6" t="s">
        <v>41</v>
      </c>
      <c r="D49" s="7">
        <v>273</v>
      </c>
      <c r="E49" s="8">
        <v>234</v>
      </c>
    </row>
    <row r="50" spans="1:7" x14ac:dyDescent="0.2">
      <c r="A50" s="2"/>
      <c r="B50" s="6" t="s">
        <v>18</v>
      </c>
      <c r="C50" s="2"/>
      <c r="D50" s="7">
        <v>2</v>
      </c>
      <c r="E50" s="8">
        <v>2</v>
      </c>
    </row>
    <row r="51" spans="1:7" x14ac:dyDescent="0.2">
      <c r="A51" s="2"/>
      <c r="B51" s="6" t="s">
        <v>141</v>
      </c>
      <c r="C51" s="2"/>
      <c r="D51" s="31">
        <v>0</v>
      </c>
      <c r="E51" s="8" t="s">
        <v>5</v>
      </c>
    </row>
    <row r="52" spans="1:7" x14ac:dyDescent="0.2">
      <c r="A52" s="2"/>
      <c r="B52" s="6" t="s">
        <v>19</v>
      </c>
      <c r="C52" s="6"/>
      <c r="D52" s="7">
        <v>7</v>
      </c>
      <c r="E52" s="8">
        <v>7</v>
      </c>
    </row>
    <row r="53" spans="1:7" x14ac:dyDescent="0.2">
      <c r="A53" s="2"/>
      <c r="B53" s="6" t="s">
        <v>20</v>
      </c>
      <c r="C53" s="6" t="s">
        <v>41</v>
      </c>
      <c r="D53" s="7">
        <v>-8</v>
      </c>
      <c r="E53" s="8">
        <v>-6</v>
      </c>
    </row>
    <row r="54" spans="1:7" x14ac:dyDescent="0.2">
      <c r="A54" s="2"/>
      <c r="B54" s="6" t="s">
        <v>67</v>
      </c>
      <c r="C54" s="6"/>
      <c r="D54" s="7"/>
      <c r="E54" s="8"/>
    </row>
    <row r="55" spans="1:7" x14ac:dyDescent="0.2">
      <c r="A55" s="2"/>
      <c r="B55" s="6" t="s">
        <v>152</v>
      </c>
      <c r="C55" s="6"/>
      <c r="D55" s="9" t="s">
        <v>5</v>
      </c>
      <c r="E55" s="8" t="s">
        <v>5</v>
      </c>
    </row>
    <row r="56" spans="1:7" x14ac:dyDescent="0.2">
      <c r="A56" s="2"/>
      <c r="B56" s="6" t="s">
        <v>64</v>
      </c>
      <c r="C56" s="6"/>
      <c r="D56" s="7">
        <v>25</v>
      </c>
      <c r="E56" s="8">
        <v>10</v>
      </c>
    </row>
    <row r="57" spans="1:7" x14ac:dyDescent="0.2">
      <c r="A57" s="2"/>
      <c r="B57" s="6" t="s">
        <v>65</v>
      </c>
      <c r="C57" s="6"/>
      <c r="D57" s="7">
        <v>5</v>
      </c>
      <c r="E57" s="8">
        <v>-2</v>
      </c>
    </row>
    <row r="58" spans="1:7" x14ac:dyDescent="0.2">
      <c r="A58" s="2"/>
      <c r="B58" s="34" t="s">
        <v>160</v>
      </c>
      <c r="C58" s="2"/>
      <c r="D58" s="9" t="s">
        <v>5</v>
      </c>
      <c r="E58" s="8">
        <v>27</v>
      </c>
    </row>
    <row r="59" spans="1:7" x14ac:dyDescent="0.2">
      <c r="B59" s="6" t="s">
        <v>11</v>
      </c>
      <c r="D59" s="31">
        <v>1</v>
      </c>
      <c r="E59" s="32">
        <v>1</v>
      </c>
    </row>
    <row r="60" spans="1:7" x14ac:dyDescent="0.2">
      <c r="A60" s="2"/>
      <c r="B60" s="6" t="s">
        <v>66</v>
      </c>
      <c r="C60" s="6" t="s">
        <v>41</v>
      </c>
      <c r="D60" s="31">
        <v>-2</v>
      </c>
      <c r="E60" s="10" t="s">
        <v>5</v>
      </c>
    </row>
    <row r="61" spans="1:7" x14ac:dyDescent="0.2">
      <c r="A61" s="2"/>
      <c r="B61" s="25" t="s">
        <v>72</v>
      </c>
      <c r="C61" s="26" t="s">
        <v>41</v>
      </c>
      <c r="D61" s="27">
        <f>SUM(D49:D60)</f>
        <v>303</v>
      </c>
      <c r="E61" s="28">
        <v>273</v>
      </c>
    </row>
    <row r="62" spans="1:7" s="34" customFormat="1" x14ac:dyDescent="0.2">
      <c r="A62" s="6"/>
      <c r="B62" s="38"/>
      <c r="C62" s="38"/>
      <c r="D62" s="39"/>
      <c r="E62" s="39"/>
      <c r="F62" s="40"/>
      <c r="G62" s="40"/>
    </row>
    <row r="63" spans="1:7" x14ac:dyDescent="0.2">
      <c r="A63" s="2"/>
      <c r="B63" s="6" t="s">
        <v>41</v>
      </c>
      <c r="C63" s="2" t="s">
        <v>41</v>
      </c>
      <c r="D63" s="8" t="s">
        <v>41</v>
      </c>
      <c r="E63" s="10" t="s">
        <v>41</v>
      </c>
    </row>
    <row r="64" spans="1:7" x14ac:dyDescent="0.2">
      <c r="A64" s="2"/>
      <c r="B64" s="12" t="s">
        <v>41</v>
      </c>
      <c r="C64" s="12" t="s">
        <v>41</v>
      </c>
      <c r="D64" s="41" t="s">
        <v>1</v>
      </c>
      <c r="E64" s="41"/>
    </row>
    <row r="65" spans="1:7" x14ac:dyDescent="0.2">
      <c r="A65" s="2"/>
      <c r="B65" s="4" t="s">
        <v>21</v>
      </c>
      <c r="C65" s="4" t="s">
        <v>41</v>
      </c>
      <c r="D65" s="15" t="s">
        <v>170</v>
      </c>
      <c r="E65" s="15" t="s">
        <v>155</v>
      </c>
    </row>
    <row r="66" spans="1:7" x14ac:dyDescent="0.2">
      <c r="A66" s="2"/>
      <c r="B66" s="6" t="s">
        <v>7</v>
      </c>
      <c r="C66" s="2" t="s">
        <v>41</v>
      </c>
      <c r="D66" s="7">
        <v>44</v>
      </c>
      <c r="E66" s="8">
        <v>24</v>
      </c>
    </row>
    <row r="67" spans="1:7" x14ac:dyDescent="0.2">
      <c r="A67" s="2"/>
      <c r="B67" s="6" t="s">
        <v>10</v>
      </c>
      <c r="C67" s="6" t="s">
        <v>41</v>
      </c>
      <c r="D67" s="31">
        <v>1</v>
      </c>
      <c r="E67" s="8" t="s">
        <v>5</v>
      </c>
    </row>
    <row r="68" spans="1:7" x14ac:dyDescent="0.2">
      <c r="A68" s="2"/>
      <c r="B68" s="6" t="s">
        <v>22</v>
      </c>
      <c r="C68" s="6"/>
      <c r="D68" s="7">
        <v>-1</v>
      </c>
      <c r="E68" s="8">
        <v>0</v>
      </c>
    </row>
    <row r="69" spans="1:7" x14ac:dyDescent="0.2">
      <c r="A69" s="2"/>
      <c r="B69" s="6" t="s">
        <v>69</v>
      </c>
      <c r="C69" s="2" t="s">
        <v>41</v>
      </c>
      <c r="D69" s="31">
        <v>1</v>
      </c>
      <c r="E69" s="32">
        <v>1</v>
      </c>
    </row>
    <row r="70" spans="1:7" x14ac:dyDescent="0.2">
      <c r="A70" s="2"/>
      <c r="B70" s="6" t="s">
        <v>70</v>
      </c>
      <c r="C70" s="6" t="s">
        <v>41</v>
      </c>
      <c r="D70" s="31">
        <v>-1</v>
      </c>
      <c r="E70" s="32">
        <v>-1</v>
      </c>
    </row>
    <row r="71" spans="1:7" x14ac:dyDescent="0.2">
      <c r="A71" s="2"/>
      <c r="B71" s="34" t="s">
        <v>160</v>
      </c>
      <c r="C71" s="6"/>
      <c r="D71" s="9" t="s">
        <v>5</v>
      </c>
      <c r="E71" s="32">
        <v>19</v>
      </c>
    </row>
    <row r="72" spans="1:7" x14ac:dyDescent="0.2">
      <c r="A72" s="2"/>
      <c r="B72" s="6" t="s">
        <v>11</v>
      </c>
      <c r="C72" s="2" t="s">
        <v>41</v>
      </c>
      <c r="D72" s="7">
        <v>1</v>
      </c>
      <c r="E72" s="8">
        <v>1</v>
      </c>
    </row>
    <row r="73" spans="1:7" x14ac:dyDescent="0.2">
      <c r="A73" s="2"/>
      <c r="B73" s="6" t="s">
        <v>66</v>
      </c>
      <c r="C73" s="6" t="s">
        <v>41</v>
      </c>
      <c r="D73" s="31">
        <v>-2</v>
      </c>
      <c r="E73" s="8" t="s">
        <v>5</v>
      </c>
    </row>
    <row r="74" spans="1:7" x14ac:dyDescent="0.2">
      <c r="A74" s="2"/>
      <c r="B74" s="25" t="s">
        <v>14</v>
      </c>
      <c r="C74" s="26" t="s">
        <v>41</v>
      </c>
      <c r="D74" s="27">
        <f>SUM(D66:D73)</f>
        <v>43</v>
      </c>
      <c r="E74" s="28">
        <v>44</v>
      </c>
    </row>
    <row r="75" spans="1:7" s="34" customFormat="1" x14ac:dyDescent="0.2">
      <c r="A75" s="6"/>
      <c r="B75" s="38"/>
      <c r="C75" s="38"/>
      <c r="D75" s="39"/>
      <c r="E75" s="39"/>
      <c r="F75" s="40"/>
      <c r="G75" s="40"/>
    </row>
    <row r="76" spans="1:7" x14ac:dyDescent="0.2">
      <c r="A76" s="2"/>
      <c r="B76" s="6" t="s">
        <v>41</v>
      </c>
      <c r="C76" s="6" t="s">
        <v>41</v>
      </c>
      <c r="D76" s="8" t="s">
        <v>41</v>
      </c>
      <c r="E76" s="10" t="s">
        <v>41</v>
      </c>
      <c r="F76" s="10" t="s">
        <v>41</v>
      </c>
      <c r="G76" s="10" t="s">
        <v>41</v>
      </c>
    </row>
    <row r="77" spans="1:7" x14ac:dyDescent="0.2">
      <c r="A77" s="2"/>
      <c r="B77" s="12" t="s">
        <v>41</v>
      </c>
      <c r="C77" s="12" t="s">
        <v>41</v>
      </c>
      <c r="D77" s="41" t="s">
        <v>1</v>
      </c>
      <c r="E77" s="41"/>
      <c r="F77" s="41" t="s">
        <v>2</v>
      </c>
      <c r="G77" s="41"/>
    </row>
    <row r="78" spans="1:7" x14ac:dyDescent="0.2">
      <c r="A78" s="2"/>
      <c r="B78" s="4" t="s">
        <v>23</v>
      </c>
      <c r="C78" s="4" t="s">
        <v>41</v>
      </c>
      <c r="D78" s="15" t="s">
        <v>170</v>
      </c>
      <c r="E78" s="15" t="s">
        <v>155</v>
      </c>
      <c r="F78" s="15" t="s">
        <v>170</v>
      </c>
      <c r="G78" s="15" t="s">
        <v>155</v>
      </c>
    </row>
    <row r="79" spans="1:7" x14ac:dyDescent="0.2">
      <c r="A79" s="2"/>
      <c r="B79" s="6" t="s">
        <v>24</v>
      </c>
      <c r="C79" s="6" t="s">
        <v>41</v>
      </c>
      <c r="D79" s="7"/>
      <c r="E79" s="8"/>
      <c r="F79" s="7"/>
      <c r="G79" s="8"/>
    </row>
    <row r="80" spans="1:7" x14ac:dyDescent="0.2">
      <c r="A80" s="2"/>
      <c r="B80" s="6" t="s">
        <v>25</v>
      </c>
      <c r="C80" s="6" t="s">
        <v>41</v>
      </c>
      <c r="D80" s="7">
        <f>D50</f>
        <v>2</v>
      </c>
      <c r="E80" s="8">
        <v>2</v>
      </c>
      <c r="F80" s="9" t="s">
        <v>5</v>
      </c>
      <c r="G80" s="10" t="s">
        <v>5</v>
      </c>
    </row>
    <row r="81" spans="1:7" x14ac:dyDescent="0.2">
      <c r="A81" s="2"/>
      <c r="B81" s="6" t="s">
        <v>142</v>
      </c>
      <c r="C81" s="6"/>
      <c r="D81" s="7">
        <f>D51</f>
        <v>0</v>
      </c>
      <c r="E81" s="8" t="s">
        <v>5</v>
      </c>
      <c r="F81" s="7" t="s">
        <v>5</v>
      </c>
      <c r="G81" s="10" t="s">
        <v>5</v>
      </c>
    </row>
    <row r="82" spans="1:7" x14ac:dyDescent="0.2">
      <c r="A82" s="2"/>
      <c r="B82" s="6" t="s">
        <v>71</v>
      </c>
      <c r="C82" s="6" t="s">
        <v>41</v>
      </c>
      <c r="D82" s="7">
        <f>D52</f>
        <v>7</v>
      </c>
      <c r="E82" s="8">
        <v>7</v>
      </c>
      <c r="F82" s="7">
        <v>1</v>
      </c>
      <c r="G82" s="8">
        <v>1</v>
      </c>
    </row>
    <row r="83" spans="1:7" x14ac:dyDescent="0.2">
      <c r="A83" s="2"/>
      <c r="B83" s="6" t="s">
        <v>69</v>
      </c>
      <c r="C83" s="6" t="s">
        <v>41</v>
      </c>
      <c r="D83" s="31">
        <f>-D69</f>
        <v>-1</v>
      </c>
      <c r="E83" s="32">
        <v>-1</v>
      </c>
      <c r="F83" s="31" t="s">
        <v>5</v>
      </c>
      <c r="G83" s="32" t="s">
        <v>5</v>
      </c>
    </row>
    <row r="84" spans="1:7" x14ac:dyDescent="0.2">
      <c r="A84" s="2"/>
      <c r="B84" s="6" t="s">
        <v>26</v>
      </c>
      <c r="C84" s="6" t="s">
        <v>41</v>
      </c>
      <c r="D84" s="31">
        <f>SUM(D80:D83)</f>
        <v>8</v>
      </c>
      <c r="E84" s="32">
        <v>8</v>
      </c>
      <c r="F84" s="31">
        <f>SUM(F80:F83)</f>
        <v>1</v>
      </c>
      <c r="G84" s="32">
        <v>1</v>
      </c>
    </row>
    <row r="85" spans="1:7" x14ac:dyDescent="0.2">
      <c r="A85" s="2"/>
      <c r="B85" s="6" t="s">
        <v>27</v>
      </c>
      <c r="C85" s="6" t="s">
        <v>41</v>
      </c>
      <c r="D85" s="31">
        <v>139</v>
      </c>
      <c r="E85" s="32">
        <v>111</v>
      </c>
      <c r="F85" s="31">
        <v>7</v>
      </c>
      <c r="G85" s="32">
        <v>5</v>
      </c>
    </row>
    <row r="86" spans="1:7" x14ac:dyDescent="0.2">
      <c r="A86" s="2"/>
      <c r="B86" s="6" t="s">
        <v>28</v>
      </c>
      <c r="C86" s="6" t="s">
        <v>41</v>
      </c>
      <c r="D86" s="7">
        <v>17</v>
      </c>
      <c r="E86" s="8">
        <v>16</v>
      </c>
      <c r="F86" s="7">
        <v>1</v>
      </c>
      <c r="G86" s="8">
        <v>1</v>
      </c>
    </row>
    <row r="87" spans="1:7" ht="25.2" x14ac:dyDescent="0.2">
      <c r="A87" s="2"/>
      <c r="B87" s="16" t="s">
        <v>40</v>
      </c>
      <c r="C87" s="6" t="s">
        <v>41</v>
      </c>
      <c r="D87" s="7">
        <f>SUM(D84:D86)</f>
        <v>164</v>
      </c>
      <c r="E87" s="8">
        <v>135</v>
      </c>
      <c r="F87" s="31">
        <f>SUM(F84:F86)</f>
        <v>9</v>
      </c>
      <c r="G87" s="32">
        <v>7</v>
      </c>
    </row>
    <row r="88" spans="1:7" s="34" customFormat="1" x14ac:dyDescent="0.2">
      <c r="A88" s="6"/>
      <c r="B88" s="16"/>
      <c r="C88" s="6"/>
      <c r="D88" s="8"/>
      <c r="E88" s="8"/>
      <c r="F88" s="32"/>
      <c r="G88" s="32"/>
    </row>
    <row r="89" spans="1:7" x14ac:dyDescent="0.2">
      <c r="A89" s="2"/>
      <c r="B89" s="16" t="s">
        <v>41</v>
      </c>
      <c r="C89" s="6" t="s">
        <v>41</v>
      </c>
      <c r="D89" s="8" t="s">
        <v>41</v>
      </c>
      <c r="E89" s="10" t="s">
        <v>41</v>
      </c>
      <c r="F89"/>
      <c r="G89"/>
    </row>
    <row r="90" spans="1:7" x14ac:dyDescent="0.2">
      <c r="A90" s="2"/>
      <c r="B90" s="17" t="s">
        <v>41</v>
      </c>
      <c r="C90" s="12" t="s">
        <v>41</v>
      </c>
      <c r="D90" s="41" t="s">
        <v>1</v>
      </c>
      <c r="E90" s="41"/>
      <c r="F90"/>
      <c r="G90"/>
    </row>
    <row r="91" spans="1:7" ht="25.2" x14ac:dyDescent="0.2">
      <c r="A91" s="2"/>
      <c r="B91" s="13" t="s">
        <v>46</v>
      </c>
      <c r="C91" s="4" t="s">
        <v>41</v>
      </c>
      <c r="D91" s="15" t="s">
        <v>170</v>
      </c>
      <c r="E91" s="15" t="s">
        <v>155</v>
      </c>
      <c r="F91"/>
      <c r="G91"/>
    </row>
    <row r="92" spans="1:7" x14ac:dyDescent="0.2">
      <c r="A92" s="2"/>
      <c r="B92" s="6" t="s">
        <v>29</v>
      </c>
      <c r="C92" s="6" t="s">
        <v>41</v>
      </c>
      <c r="D92" s="7">
        <v>32</v>
      </c>
      <c r="E92" s="8">
        <v>23</v>
      </c>
      <c r="F92"/>
      <c r="G92"/>
    </row>
    <row r="93" spans="1:7" x14ac:dyDescent="0.2">
      <c r="A93" s="2"/>
      <c r="B93" s="6" t="s">
        <v>30</v>
      </c>
      <c r="C93" s="6" t="s">
        <v>41</v>
      </c>
      <c r="D93" s="7">
        <f>73+53</f>
        <v>126</v>
      </c>
      <c r="E93" s="8">
        <v>106</v>
      </c>
      <c r="F93"/>
      <c r="G93"/>
    </row>
    <row r="94" spans="1:7" x14ac:dyDescent="0.2">
      <c r="A94" s="2"/>
      <c r="B94" s="6" t="s">
        <v>31</v>
      </c>
      <c r="C94" s="6" t="s">
        <v>41</v>
      </c>
      <c r="D94" s="31">
        <f>D82+D83</f>
        <v>6</v>
      </c>
      <c r="E94" s="8">
        <v>6</v>
      </c>
      <c r="F94"/>
      <c r="G94"/>
    </row>
    <row r="95" spans="1:7" x14ac:dyDescent="0.2">
      <c r="A95" s="2"/>
      <c r="B95" s="25" t="s">
        <v>32</v>
      </c>
      <c r="C95" s="25" t="s">
        <v>41</v>
      </c>
      <c r="D95" s="27">
        <f>SUM(D92:D94)</f>
        <v>164</v>
      </c>
      <c r="E95" s="28">
        <v>135</v>
      </c>
      <c r="F95"/>
      <c r="G95"/>
    </row>
    <row r="96" spans="1:7" s="34" customFormat="1" x14ac:dyDescent="0.2">
      <c r="A96" s="6"/>
      <c r="B96" s="38"/>
      <c r="C96" s="38"/>
      <c r="D96" s="39"/>
      <c r="E96" s="39"/>
    </row>
    <row r="97" spans="1:9" x14ac:dyDescent="0.2">
      <c r="A97" s="2"/>
      <c r="B97" s="6" t="s">
        <v>41</v>
      </c>
      <c r="C97" s="6" t="s">
        <v>41</v>
      </c>
      <c r="D97" s="8" t="s">
        <v>41</v>
      </c>
      <c r="E97" s="10" t="s">
        <v>41</v>
      </c>
      <c r="F97" s="8" t="s">
        <v>41</v>
      </c>
      <c r="G97" s="8" t="s">
        <v>41</v>
      </c>
    </row>
    <row r="98" spans="1:9" x14ac:dyDescent="0.2">
      <c r="A98" s="2"/>
      <c r="B98" s="12" t="s">
        <v>41</v>
      </c>
      <c r="C98" s="12" t="s">
        <v>41</v>
      </c>
      <c r="D98" s="41" t="s">
        <v>170</v>
      </c>
      <c r="E98" s="41"/>
      <c r="F98" s="41"/>
      <c r="G98" s="41" t="s">
        <v>155</v>
      </c>
      <c r="H98" s="41"/>
      <c r="I98" s="41"/>
    </row>
    <row r="99" spans="1:9" x14ac:dyDescent="0.2">
      <c r="A99" s="2"/>
      <c r="B99" s="4" t="s">
        <v>33</v>
      </c>
      <c r="C99" s="4" t="s">
        <v>41</v>
      </c>
      <c r="D99" s="15" t="s">
        <v>16</v>
      </c>
      <c r="E99" s="15" t="s">
        <v>17</v>
      </c>
      <c r="F99" s="15" t="s">
        <v>156</v>
      </c>
      <c r="G99" s="15" t="s">
        <v>16</v>
      </c>
      <c r="H99" s="15" t="s">
        <v>17</v>
      </c>
      <c r="I99" s="15" t="s">
        <v>156</v>
      </c>
    </row>
    <row r="100" spans="1:9" ht="25.2" x14ac:dyDescent="0.2">
      <c r="A100" s="2"/>
      <c r="B100" s="16" t="s">
        <v>34</v>
      </c>
      <c r="C100" s="6" t="s">
        <v>41</v>
      </c>
      <c r="D100" s="7"/>
      <c r="E100" s="7"/>
      <c r="F100" s="7"/>
      <c r="G100" s="8" t="s">
        <v>41</v>
      </c>
      <c r="H100" s="8" t="s">
        <v>41</v>
      </c>
    </row>
    <row r="101" spans="1:9" x14ac:dyDescent="0.2">
      <c r="A101" s="2"/>
      <c r="B101" s="6" t="s">
        <v>162</v>
      </c>
      <c r="C101" s="6" t="s">
        <v>41</v>
      </c>
      <c r="D101" s="19">
        <v>2.5499999999999998</v>
      </c>
      <c r="E101" s="7" t="s">
        <v>5</v>
      </c>
      <c r="F101" s="7">
        <v>3.08</v>
      </c>
      <c r="G101" s="21">
        <v>2.75</v>
      </c>
      <c r="H101" s="21">
        <v>2.4</v>
      </c>
      <c r="I101" s="10" t="s">
        <v>5</v>
      </c>
    </row>
    <row r="102" spans="1:9" x14ac:dyDescent="0.2">
      <c r="A102" s="2"/>
      <c r="B102" s="6" t="s">
        <v>163</v>
      </c>
      <c r="C102" s="6" t="s">
        <v>41</v>
      </c>
      <c r="D102" s="19">
        <v>2.1</v>
      </c>
      <c r="E102" s="7" t="s">
        <v>5</v>
      </c>
      <c r="F102" s="19">
        <v>2.86</v>
      </c>
      <c r="G102" s="21">
        <v>2.5499999999999998</v>
      </c>
      <c r="H102" s="21">
        <v>2.4</v>
      </c>
      <c r="I102" s="21">
        <v>3.08</v>
      </c>
    </row>
    <row r="103" spans="1:9" x14ac:dyDescent="0.2">
      <c r="A103" s="2"/>
      <c r="B103" s="2" t="s">
        <v>36</v>
      </c>
      <c r="C103" s="6" t="s">
        <v>41</v>
      </c>
      <c r="D103" s="19">
        <v>2.75</v>
      </c>
      <c r="E103" s="7" t="s">
        <v>5</v>
      </c>
      <c r="F103" s="7" t="s">
        <v>5</v>
      </c>
      <c r="G103" s="20">
        <v>2.75</v>
      </c>
      <c r="H103" s="20">
        <v>2.5</v>
      </c>
      <c r="I103" s="21" t="s">
        <v>5</v>
      </c>
    </row>
    <row r="104" spans="1:9" x14ac:dyDescent="0.2">
      <c r="A104" s="2"/>
      <c r="B104" s="2" t="s">
        <v>37</v>
      </c>
      <c r="C104" s="6" t="s">
        <v>41</v>
      </c>
      <c r="D104" s="19">
        <v>2.75</v>
      </c>
      <c r="E104" s="7" t="s">
        <v>5</v>
      </c>
      <c r="F104" s="7">
        <v>3.08</v>
      </c>
      <c r="G104" s="20">
        <v>2.75</v>
      </c>
      <c r="H104" s="10" t="s">
        <v>5</v>
      </c>
      <c r="I104" s="21">
        <v>2.93</v>
      </c>
    </row>
    <row r="105" spans="1:9" x14ac:dyDescent="0.2">
      <c r="A105" s="2"/>
      <c r="B105" s="2" t="s">
        <v>38</v>
      </c>
      <c r="C105" s="6" t="s">
        <v>41</v>
      </c>
      <c r="D105" s="9">
        <v>10</v>
      </c>
      <c r="E105" s="7" t="s">
        <v>5</v>
      </c>
      <c r="F105" s="7" t="s">
        <v>5</v>
      </c>
      <c r="G105" s="18">
        <v>10</v>
      </c>
      <c r="H105" s="10" t="s">
        <v>140</v>
      </c>
      <c r="I105" s="10" t="s">
        <v>5</v>
      </c>
    </row>
    <row r="106" spans="1:9" x14ac:dyDescent="0.2">
      <c r="A106" s="2"/>
      <c r="B106" s="2" t="s">
        <v>39</v>
      </c>
      <c r="C106" s="6" t="s">
        <v>41</v>
      </c>
      <c r="D106" s="7" t="s">
        <v>5</v>
      </c>
      <c r="E106" s="7" t="s">
        <v>5</v>
      </c>
      <c r="F106" s="7" t="s">
        <v>5</v>
      </c>
      <c r="G106" s="10" t="s">
        <v>5</v>
      </c>
      <c r="H106" s="20">
        <v>2.25</v>
      </c>
      <c r="I106" s="10" t="s">
        <v>5</v>
      </c>
    </row>
    <row r="107" spans="1:9" x14ac:dyDescent="0.2">
      <c r="A107" s="2"/>
      <c r="B107" s="2" t="s">
        <v>35</v>
      </c>
      <c r="C107" s="6" t="s">
        <v>41</v>
      </c>
      <c r="D107" s="9" t="s">
        <v>151</v>
      </c>
      <c r="E107" s="7" t="s">
        <v>5</v>
      </c>
      <c r="F107" s="9" t="s">
        <v>166</v>
      </c>
      <c r="G107" s="8" t="s">
        <v>151</v>
      </c>
      <c r="H107" s="8" t="s">
        <v>50</v>
      </c>
      <c r="I107" s="10" t="s">
        <v>166</v>
      </c>
    </row>
    <row r="108" spans="1:9" s="34" customFormat="1" x14ac:dyDescent="0.2">
      <c r="A108" s="6"/>
      <c r="B108" s="6"/>
      <c r="C108" s="6"/>
      <c r="D108" s="10"/>
      <c r="E108" s="8"/>
      <c r="F108" s="10"/>
      <c r="G108" s="8"/>
      <c r="H108" s="8"/>
      <c r="I108" s="10"/>
    </row>
    <row r="109" spans="1:9" x14ac:dyDescent="0.2">
      <c r="A109" s="2"/>
      <c r="B109" s="4" t="s">
        <v>41</v>
      </c>
      <c r="C109" s="4" t="s">
        <v>41</v>
      </c>
      <c r="D109" s="15" t="s">
        <v>41</v>
      </c>
      <c r="E109" s="22" t="s">
        <v>41</v>
      </c>
      <c r="F109" s="15" t="s">
        <v>41</v>
      </c>
    </row>
    <row r="110" spans="1:9" x14ac:dyDescent="0.2">
      <c r="A110" s="2"/>
      <c r="B110" s="4" t="s">
        <v>60</v>
      </c>
      <c r="C110" s="4" t="s">
        <v>41</v>
      </c>
      <c r="D110" s="15" t="s">
        <v>16</v>
      </c>
      <c r="E110" s="15" t="s">
        <v>17</v>
      </c>
      <c r="F110" s="15" t="s">
        <v>156</v>
      </c>
      <c r="G110" s="35" t="s">
        <v>6</v>
      </c>
      <c r="H110" s="1"/>
    </row>
    <row r="111" spans="1:9" x14ac:dyDescent="0.2">
      <c r="B111" t="s">
        <v>168</v>
      </c>
      <c r="D111" s="37">
        <f>D20</f>
        <v>281</v>
      </c>
      <c r="E111" s="23" t="str">
        <f>D24</f>
        <v>–</v>
      </c>
      <c r="F111" s="37">
        <f>D28</f>
        <v>22</v>
      </c>
      <c r="G111" s="37">
        <f>SUM(D111:F111)</f>
        <v>303</v>
      </c>
      <c r="H111" s="1"/>
    </row>
    <row r="112" spans="1:9" x14ac:dyDescent="0.2">
      <c r="B112" t="s">
        <v>61</v>
      </c>
      <c r="D112" s="37">
        <f>253-D111</f>
        <v>-28</v>
      </c>
      <c r="E112" s="10" t="s">
        <v>5</v>
      </c>
      <c r="F112" s="37">
        <f>20-$F$111</f>
        <v>-2</v>
      </c>
      <c r="G112" s="37">
        <f t="shared" ref="G112:G115" si="0">SUM(D112:F112)</f>
        <v>-30</v>
      </c>
      <c r="H112" s="37"/>
    </row>
    <row r="113" spans="2:8" x14ac:dyDescent="0.2">
      <c r="B113" t="s">
        <v>62</v>
      </c>
      <c r="D113" s="37">
        <f>314-D111</f>
        <v>33</v>
      </c>
      <c r="E113" s="10" t="s">
        <v>5</v>
      </c>
      <c r="F113" s="37">
        <f>23-$F$111</f>
        <v>1</v>
      </c>
      <c r="G113" s="37">
        <f t="shared" si="0"/>
        <v>34</v>
      </c>
      <c r="H113" s="37"/>
    </row>
    <row r="114" spans="2:8" x14ac:dyDescent="0.2">
      <c r="B114" t="s">
        <v>63</v>
      </c>
      <c r="D114" s="37">
        <v>13</v>
      </c>
      <c r="E114" s="10" t="s">
        <v>5</v>
      </c>
      <c r="F114" s="37">
        <v>1</v>
      </c>
      <c r="G114" s="37">
        <f t="shared" si="0"/>
        <v>14</v>
      </c>
      <c r="H114" s="37"/>
    </row>
    <row r="115" spans="2:8" x14ac:dyDescent="0.2">
      <c r="B115" t="s">
        <v>143</v>
      </c>
      <c r="D115" s="37">
        <f>268-D111</f>
        <v>-13</v>
      </c>
      <c r="E115" s="10" t="s">
        <v>5</v>
      </c>
      <c r="F115" s="37">
        <v>-1</v>
      </c>
      <c r="G115" s="37">
        <f t="shared" si="0"/>
        <v>-14</v>
      </c>
      <c r="H115" s="37"/>
    </row>
  </sheetData>
  <mergeCells count="14">
    <mergeCell ref="B2:E2"/>
    <mergeCell ref="F3:G3"/>
    <mergeCell ref="D3:E3"/>
    <mergeCell ref="D47:E47"/>
    <mergeCell ref="D64:E64"/>
    <mergeCell ref="D10:E10"/>
    <mergeCell ref="F10:G10"/>
    <mergeCell ref="F34:G34"/>
    <mergeCell ref="D34:E34"/>
    <mergeCell ref="D77:E77"/>
    <mergeCell ref="F77:G77"/>
    <mergeCell ref="D90:E90"/>
    <mergeCell ref="D98:F98"/>
    <mergeCell ref="G98:I98"/>
  </mergeCells>
  <pageMargins left="0.19685039370078741" right="0.15748031496062992" top="0.27559055118110237" bottom="0.31496062992125984" header="0.15748031496062992" footer="0.19685039370078741"/>
  <pageSetup paperSize="9" scale="54" orientation="portrait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tabSelected="1" topLeftCell="A70" zoomScale="85" zoomScaleNormal="85" zoomScalePageLayoutView="85" workbookViewId="0">
      <selection activeCell="D115" sqref="D115"/>
    </sheetView>
  </sheetViews>
  <sheetFormatPr defaultColWidth="11" defaultRowHeight="12.6" x14ac:dyDescent="0.2"/>
  <cols>
    <col min="1" max="1" width="6.08984375" customWidth="1"/>
    <col min="2" max="2" width="57.08984375" customWidth="1"/>
    <col min="3" max="3" width="12.08984375" customWidth="1"/>
    <col min="4" max="4" width="12.36328125" style="1" customWidth="1"/>
    <col min="5" max="5" width="10.6328125" style="1" customWidth="1"/>
    <col min="6" max="6" width="12.90625" style="1" customWidth="1"/>
    <col min="7" max="7" width="10.6328125" style="1" customWidth="1"/>
    <col min="9" max="9" width="11.7265625" bestFit="1" customWidth="1"/>
  </cols>
  <sheetData>
    <row r="1" spans="2:7" x14ac:dyDescent="0.2">
      <c r="B1" s="30"/>
      <c r="C1" s="30"/>
      <c r="D1" s="30"/>
      <c r="E1" s="30"/>
      <c r="F1" s="30"/>
      <c r="G1" s="30"/>
    </row>
    <row r="2" spans="2:7" x14ac:dyDescent="0.2">
      <c r="B2" s="45" t="s">
        <v>74</v>
      </c>
      <c r="C2" s="45"/>
      <c r="D2" s="45"/>
      <c r="E2" s="45"/>
      <c r="F2" s="14"/>
      <c r="G2" s="14"/>
    </row>
    <row r="3" spans="2:7" x14ac:dyDescent="0.2">
      <c r="B3" s="2" t="s">
        <v>41</v>
      </c>
      <c r="C3" s="2"/>
      <c r="D3" s="43" t="s">
        <v>75</v>
      </c>
      <c r="E3" s="43"/>
      <c r="F3" s="43" t="s">
        <v>76</v>
      </c>
      <c r="G3" s="43"/>
    </row>
    <row r="4" spans="2:7" x14ac:dyDescent="0.2">
      <c r="B4" s="4" t="s">
        <v>77</v>
      </c>
      <c r="C4" s="4"/>
      <c r="D4" s="5" t="s">
        <v>167</v>
      </c>
      <c r="E4" s="5" t="s">
        <v>154</v>
      </c>
      <c r="F4" s="5" t="s">
        <v>167</v>
      </c>
      <c r="G4" s="5" t="s">
        <v>154</v>
      </c>
    </row>
    <row r="5" spans="2:7" x14ac:dyDescent="0.2">
      <c r="B5" s="6" t="s">
        <v>78</v>
      </c>
      <c r="C5" s="6"/>
      <c r="D5" s="7">
        <v>250</v>
      </c>
      <c r="E5" s="8">
        <v>221</v>
      </c>
      <c r="F5" s="7">
        <v>15</v>
      </c>
      <c r="G5" s="8">
        <v>15</v>
      </c>
    </row>
    <row r="6" spans="2:7" x14ac:dyDescent="0.2">
      <c r="B6" s="6" t="s">
        <v>79</v>
      </c>
      <c r="C6" s="6"/>
      <c r="D6" s="7">
        <v>10</v>
      </c>
      <c r="E6" s="8">
        <v>8</v>
      </c>
      <c r="F6" s="7" t="s">
        <v>5</v>
      </c>
      <c r="G6" s="10" t="s">
        <v>5</v>
      </c>
    </row>
    <row r="7" spans="2:7" x14ac:dyDescent="0.2">
      <c r="B7" s="6" t="s">
        <v>80</v>
      </c>
      <c r="C7" s="6"/>
      <c r="D7" s="31">
        <f>SUM(D5:D6)</f>
        <v>260</v>
      </c>
      <c r="E7" s="32">
        <v>229</v>
      </c>
      <c r="F7" s="7">
        <f>SUM(F5:F6)</f>
        <v>15</v>
      </c>
      <c r="G7" s="8">
        <v>15</v>
      </c>
    </row>
    <row r="8" spans="2:7" x14ac:dyDescent="0.2">
      <c r="B8" s="6"/>
      <c r="C8" s="6"/>
      <c r="D8" s="32"/>
      <c r="E8" s="32"/>
      <c r="F8" s="8"/>
      <c r="G8" s="8"/>
    </row>
    <row r="9" spans="2:7" x14ac:dyDescent="0.2">
      <c r="B9" s="6"/>
      <c r="C9" s="6"/>
      <c r="D9" s="8"/>
      <c r="E9" s="10"/>
      <c r="F9" s="8"/>
      <c r="G9" s="10"/>
    </row>
    <row r="10" spans="2:7" x14ac:dyDescent="0.2">
      <c r="B10" s="11"/>
      <c r="C10" s="11"/>
      <c r="D10" s="41" t="s">
        <v>75</v>
      </c>
      <c r="E10" s="41"/>
      <c r="F10" s="41" t="s">
        <v>76</v>
      </c>
      <c r="G10" s="41"/>
    </row>
    <row r="11" spans="2:7" ht="25.5" customHeight="1" x14ac:dyDescent="0.2">
      <c r="B11" s="13" t="s">
        <v>81</v>
      </c>
      <c r="C11" s="13"/>
      <c r="D11" s="5" t="s">
        <v>167</v>
      </c>
      <c r="E11" s="5" t="s">
        <v>154</v>
      </c>
      <c r="F11" s="5" t="s">
        <v>167</v>
      </c>
      <c r="G11" s="5" t="s">
        <v>154</v>
      </c>
    </row>
    <row r="12" spans="2:7" x14ac:dyDescent="0.2">
      <c r="B12" s="6" t="s">
        <v>82</v>
      </c>
      <c r="C12" s="6"/>
      <c r="D12" s="9"/>
      <c r="E12" s="10"/>
      <c r="F12" s="7"/>
      <c r="G12" s="8"/>
    </row>
    <row r="13" spans="2:7" x14ac:dyDescent="0.2">
      <c r="B13" s="6" t="s">
        <v>83</v>
      </c>
      <c r="C13" s="6"/>
      <c r="D13" s="31">
        <v>53</v>
      </c>
      <c r="E13" s="32">
        <v>51</v>
      </c>
      <c r="F13" s="7" t="s">
        <v>5</v>
      </c>
      <c r="G13" s="10" t="s">
        <v>5</v>
      </c>
    </row>
    <row r="14" spans="2:7" x14ac:dyDescent="0.2">
      <c r="B14" s="6" t="s">
        <v>84</v>
      </c>
      <c r="C14" s="6"/>
      <c r="D14" s="31">
        <v>-43</v>
      </c>
      <c r="E14" s="32">
        <v>-44</v>
      </c>
      <c r="F14" s="7" t="s">
        <v>5</v>
      </c>
      <c r="G14" s="10" t="s">
        <v>5</v>
      </c>
    </row>
    <row r="15" spans="2:7" x14ac:dyDescent="0.2">
      <c r="B15" s="6" t="s">
        <v>85</v>
      </c>
      <c r="C15" s="6"/>
      <c r="D15" s="31">
        <f>SUM(D13:D14)</f>
        <v>10</v>
      </c>
      <c r="E15" s="32">
        <v>7</v>
      </c>
      <c r="F15" s="7" t="s">
        <v>5</v>
      </c>
      <c r="G15" s="10" t="s">
        <v>5</v>
      </c>
    </row>
    <row r="16" spans="2:7" x14ac:dyDescent="0.2">
      <c r="B16" s="6" t="s">
        <v>86</v>
      </c>
      <c r="C16" s="6"/>
      <c r="D16" s="31">
        <v>250</v>
      </c>
      <c r="E16" s="32">
        <v>222</v>
      </c>
      <c r="F16" s="7">
        <v>15</v>
      </c>
      <c r="G16" s="8">
        <v>15</v>
      </c>
    </row>
    <row r="17" spans="2:7" x14ac:dyDescent="0.2">
      <c r="B17" s="6" t="s">
        <v>87</v>
      </c>
      <c r="C17" s="6"/>
      <c r="D17" s="31">
        <f>SUM(D15:D16)</f>
        <v>260</v>
      </c>
      <c r="E17" s="32">
        <v>229</v>
      </c>
      <c r="F17" s="7">
        <f>SUM(F16)</f>
        <v>15</v>
      </c>
      <c r="G17" s="8">
        <v>15</v>
      </c>
    </row>
    <row r="18" spans="2:7" x14ac:dyDescent="0.2">
      <c r="B18" s="6" t="s">
        <v>88</v>
      </c>
      <c r="C18" s="6"/>
      <c r="D18" s="31"/>
      <c r="E18" s="36"/>
      <c r="F18" s="7"/>
      <c r="G18" s="3"/>
    </row>
    <row r="19" spans="2:7" x14ac:dyDescent="0.2">
      <c r="B19" s="6" t="s">
        <v>89</v>
      </c>
      <c r="C19" s="6"/>
      <c r="D19" s="31"/>
      <c r="E19" s="32"/>
      <c r="F19" s="7"/>
      <c r="G19" s="8"/>
    </row>
    <row r="20" spans="2:7" x14ac:dyDescent="0.2">
      <c r="B20" s="6" t="s">
        <v>90</v>
      </c>
      <c r="C20" s="6"/>
      <c r="D20" s="31">
        <v>281</v>
      </c>
      <c r="E20" s="32">
        <v>248</v>
      </c>
      <c r="F20" s="7">
        <v>15</v>
      </c>
      <c r="G20" s="8">
        <v>15</v>
      </c>
    </row>
    <row r="21" spans="2:7" x14ac:dyDescent="0.2">
      <c r="B21" s="6" t="s">
        <v>91</v>
      </c>
      <c r="C21" s="6"/>
      <c r="D21" s="31">
        <v>-23</v>
      </c>
      <c r="E21" s="32">
        <v>-23</v>
      </c>
      <c r="F21" s="7" t="s">
        <v>5</v>
      </c>
      <c r="G21" s="10" t="s">
        <v>5</v>
      </c>
    </row>
    <row r="22" spans="2:7" x14ac:dyDescent="0.2">
      <c r="B22" s="6" t="s">
        <v>92</v>
      </c>
      <c r="C22" s="6"/>
      <c r="D22" s="31">
        <f>SUM(D20:D21)</f>
        <v>258</v>
      </c>
      <c r="E22" s="32">
        <v>225</v>
      </c>
      <c r="F22" s="31">
        <f>SUM(F20:F21)</f>
        <v>15</v>
      </c>
      <c r="G22" s="8">
        <v>15</v>
      </c>
    </row>
    <row r="23" spans="2:7" x14ac:dyDescent="0.2">
      <c r="B23" s="6" t="s">
        <v>93</v>
      </c>
      <c r="C23" s="6"/>
      <c r="D23" s="31"/>
      <c r="E23" s="32"/>
      <c r="F23" s="31"/>
      <c r="G23" s="8"/>
    </row>
    <row r="24" spans="2:7" x14ac:dyDescent="0.2">
      <c r="B24" s="6" t="s">
        <v>90</v>
      </c>
      <c r="C24" s="6"/>
      <c r="D24" s="31" t="s">
        <v>5</v>
      </c>
      <c r="E24" s="32">
        <v>1</v>
      </c>
      <c r="F24" s="31" t="s">
        <v>5</v>
      </c>
      <c r="G24" s="10" t="s">
        <v>5</v>
      </c>
    </row>
    <row r="25" spans="2:7" x14ac:dyDescent="0.2">
      <c r="B25" s="6" t="s">
        <v>91</v>
      </c>
      <c r="C25" s="6"/>
      <c r="D25" s="31" t="s">
        <v>5</v>
      </c>
      <c r="E25" s="32">
        <v>-1</v>
      </c>
      <c r="F25" s="31" t="s">
        <v>5</v>
      </c>
      <c r="G25" s="10" t="s">
        <v>5</v>
      </c>
    </row>
    <row r="26" spans="2:7" x14ac:dyDescent="0.2">
      <c r="B26" s="6" t="s">
        <v>94</v>
      </c>
      <c r="C26" s="6"/>
      <c r="D26" s="31" t="s">
        <v>5</v>
      </c>
      <c r="E26" s="32">
        <v>0</v>
      </c>
      <c r="F26" s="31" t="s">
        <v>5</v>
      </c>
      <c r="G26" s="10" t="s">
        <v>5</v>
      </c>
    </row>
    <row r="27" spans="2:7" ht="13.2" x14ac:dyDescent="0.2">
      <c r="B27" s="33" t="s">
        <v>157</v>
      </c>
      <c r="C27" s="6"/>
      <c r="D27" s="31"/>
      <c r="E27" s="32"/>
      <c r="F27" s="31"/>
      <c r="G27" s="8"/>
    </row>
    <row r="28" spans="2:7" x14ac:dyDescent="0.2">
      <c r="B28" s="6" t="s">
        <v>90</v>
      </c>
      <c r="C28" s="6"/>
      <c r="D28" s="31">
        <v>22</v>
      </c>
      <c r="E28" s="32">
        <v>24</v>
      </c>
      <c r="F28" s="31" t="s">
        <v>5</v>
      </c>
      <c r="G28" s="10" t="s">
        <v>5</v>
      </c>
    </row>
    <row r="29" spans="2:7" x14ac:dyDescent="0.2">
      <c r="B29" s="6" t="s">
        <v>91</v>
      </c>
      <c r="C29" s="6"/>
      <c r="D29" s="31">
        <v>-20</v>
      </c>
      <c r="E29" s="32">
        <v>-20</v>
      </c>
      <c r="F29" s="31" t="s">
        <v>5</v>
      </c>
      <c r="G29" s="10" t="s">
        <v>5</v>
      </c>
    </row>
    <row r="30" spans="2:7" x14ac:dyDescent="0.2">
      <c r="B30" s="6" t="s">
        <v>159</v>
      </c>
      <c r="C30" s="6"/>
      <c r="D30" s="31">
        <f>SUM(D28:D29)</f>
        <v>2</v>
      </c>
      <c r="E30" s="32">
        <v>4</v>
      </c>
      <c r="F30" s="31" t="s">
        <v>5</v>
      </c>
      <c r="G30" s="10" t="s">
        <v>5</v>
      </c>
    </row>
    <row r="31" spans="2:7" x14ac:dyDescent="0.2">
      <c r="B31" s="6" t="s">
        <v>87</v>
      </c>
      <c r="C31" s="6"/>
      <c r="D31" s="31">
        <f>+D22+D30</f>
        <v>260</v>
      </c>
      <c r="E31" s="32">
        <v>229</v>
      </c>
      <c r="F31" s="31">
        <f>F22</f>
        <v>15</v>
      </c>
      <c r="G31" s="8">
        <v>15</v>
      </c>
    </row>
    <row r="32" spans="2:7" s="34" customFormat="1" x14ac:dyDescent="0.2">
      <c r="B32" s="6"/>
      <c r="C32" s="6"/>
      <c r="D32" s="32"/>
      <c r="E32" s="32"/>
      <c r="F32" s="32"/>
      <c r="G32" s="8"/>
    </row>
    <row r="33" spans="2:7" x14ac:dyDescent="0.2">
      <c r="B33" s="6"/>
      <c r="C33" s="6"/>
      <c r="D33" s="8" t="s">
        <v>41</v>
      </c>
      <c r="E33" s="8" t="s">
        <v>41</v>
      </c>
      <c r="F33" s="8" t="s">
        <v>41</v>
      </c>
      <c r="G33" s="8" t="s">
        <v>41</v>
      </c>
    </row>
    <row r="34" spans="2:7" x14ac:dyDescent="0.2">
      <c r="B34" s="11"/>
      <c r="C34" s="11"/>
      <c r="D34" s="41" t="s">
        <v>75</v>
      </c>
      <c r="E34" s="41"/>
      <c r="F34" s="41" t="s">
        <v>76</v>
      </c>
      <c r="G34" s="41"/>
    </row>
    <row r="35" spans="2:7" x14ac:dyDescent="0.2">
      <c r="B35" s="13" t="s">
        <v>95</v>
      </c>
      <c r="C35" s="13"/>
      <c r="D35" s="15" t="s">
        <v>170</v>
      </c>
      <c r="E35" s="15" t="s">
        <v>155</v>
      </c>
      <c r="F35" s="15" t="s">
        <v>170</v>
      </c>
      <c r="G35" s="15" t="s">
        <v>155</v>
      </c>
    </row>
    <row r="36" spans="2:7" x14ac:dyDescent="0.2">
      <c r="B36" s="6" t="s">
        <v>96</v>
      </c>
      <c r="C36" s="6"/>
      <c r="D36" s="7">
        <v>229</v>
      </c>
      <c r="E36" s="8">
        <v>210</v>
      </c>
      <c r="F36" s="7">
        <v>15</v>
      </c>
      <c r="G36" s="8">
        <v>15</v>
      </c>
    </row>
    <row r="37" spans="2:7" x14ac:dyDescent="0.2">
      <c r="B37" s="6" t="s">
        <v>149</v>
      </c>
      <c r="C37" s="6"/>
      <c r="D37" s="31">
        <v>8</v>
      </c>
      <c r="E37" s="32">
        <v>8</v>
      </c>
      <c r="F37" s="7">
        <v>1</v>
      </c>
      <c r="G37" s="8">
        <v>1</v>
      </c>
    </row>
    <row r="38" spans="2:7" x14ac:dyDescent="0.2">
      <c r="B38" s="6" t="s">
        <v>97</v>
      </c>
      <c r="C38" s="6"/>
      <c r="D38" s="31">
        <v>-7</v>
      </c>
      <c r="E38" s="32">
        <v>-6</v>
      </c>
      <c r="F38" s="7">
        <v>-1</v>
      </c>
      <c r="G38" s="8">
        <v>-1</v>
      </c>
    </row>
    <row r="39" spans="2:7" x14ac:dyDescent="0.2">
      <c r="B39" s="6" t="s">
        <v>98</v>
      </c>
      <c r="C39" s="6"/>
      <c r="D39" s="31">
        <v>-1</v>
      </c>
      <c r="E39" s="32" t="s">
        <v>5</v>
      </c>
      <c r="F39" s="7" t="s">
        <v>5</v>
      </c>
      <c r="G39" s="10" t="s">
        <v>5</v>
      </c>
    </row>
    <row r="40" spans="2:7" x14ac:dyDescent="0.2">
      <c r="B40" s="34" t="s">
        <v>161</v>
      </c>
      <c r="C40" s="6"/>
      <c r="D40" s="9" t="s">
        <v>5</v>
      </c>
      <c r="E40" s="32">
        <v>8</v>
      </c>
      <c r="F40" s="9" t="s">
        <v>5</v>
      </c>
      <c r="G40" s="8" t="s">
        <v>5</v>
      </c>
    </row>
    <row r="41" spans="2:7" x14ac:dyDescent="0.2">
      <c r="B41" s="6" t="s">
        <v>99</v>
      </c>
      <c r="C41" s="6"/>
      <c r="D41" s="31">
        <v>0</v>
      </c>
      <c r="E41" s="32">
        <v>0</v>
      </c>
      <c r="F41" s="7" t="s">
        <v>5</v>
      </c>
      <c r="G41" s="10" t="s">
        <v>5</v>
      </c>
    </row>
    <row r="42" spans="2:7" x14ac:dyDescent="0.2">
      <c r="B42" s="6" t="s">
        <v>100</v>
      </c>
      <c r="C42" s="6"/>
      <c r="D42" s="31">
        <v>31</v>
      </c>
      <c r="E42" s="32">
        <v>9</v>
      </c>
      <c r="F42" s="7" t="s">
        <v>5</v>
      </c>
      <c r="G42" s="10" t="s">
        <v>5</v>
      </c>
    </row>
    <row r="43" spans="2:7" x14ac:dyDescent="0.2">
      <c r="B43" s="6" t="s">
        <v>101</v>
      </c>
      <c r="C43" s="6"/>
      <c r="D43" s="31">
        <v>0</v>
      </c>
      <c r="E43" s="10" t="s">
        <v>5</v>
      </c>
    </row>
    <row r="44" spans="2:7" x14ac:dyDescent="0.2">
      <c r="B44" s="6" t="s">
        <v>102</v>
      </c>
      <c r="C44" s="6"/>
      <c r="D44" s="31">
        <f>SUM(D36:D43)</f>
        <v>260</v>
      </c>
      <c r="E44" s="32">
        <v>229</v>
      </c>
      <c r="F44" s="31">
        <f>SUM(F36:F42)</f>
        <v>15</v>
      </c>
      <c r="G44" s="32">
        <v>15</v>
      </c>
    </row>
    <row r="45" spans="2:7" s="34" customFormat="1" x14ac:dyDescent="0.2">
      <c r="B45" s="6"/>
      <c r="C45" s="6"/>
      <c r="D45" s="32"/>
      <c r="E45" s="32"/>
      <c r="F45" s="32"/>
      <c r="G45" s="32"/>
    </row>
    <row r="46" spans="2:7" x14ac:dyDescent="0.2">
      <c r="B46" s="6" t="s">
        <v>41</v>
      </c>
      <c r="C46" s="6"/>
      <c r="D46" s="8"/>
      <c r="E46" s="8" t="s">
        <v>41</v>
      </c>
      <c r="F46" s="8"/>
      <c r="G46" s="8"/>
    </row>
    <row r="47" spans="2:7" x14ac:dyDescent="0.2">
      <c r="B47" s="12" t="s">
        <v>41</v>
      </c>
      <c r="C47" s="12"/>
      <c r="D47" s="41" t="s">
        <v>75</v>
      </c>
      <c r="E47" s="41"/>
    </row>
    <row r="48" spans="2:7" x14ac:dyDescent="0.2">
      <c r="B48" s="4" t="s">
        <v>103</v>
      </c>
      <c r="C48" s="4"/>
      <c r="D48" s="15" t="s">
        <v>170</v>
      </c>
      <c r="E48" s="15" t="s">
        <v>155</v>
      </c>
    </row>
    <row r="49" spans="2:7" x14ac:dyDescent="0.2">
      <c r="B49" s="6" t="s">
        <v>96</v>
      </c>
      <c r="C49" s="6"/>
      <c r="D49" s="7">
        <v>273</v>
      </c>
      <c r="E49" s="8">
        <v>234</v>
      </c>
    </row>
    <row r="50" spans="2:7" x14ac:dyDescent="0.2">
      <c r="B50" s="6" t="s">
        <v>104</v>
      </c>
      <c r="C50" s="6"/>
      <c r="D50" s="7">
        <v>2</v>
      </c>
      <c r="E50" s="8">
        <v>2</v>
      </c>
    </row>
    <row r="51" spans="2:7" x14ac:dyDescent="0.2">
      <c r="B51" s="6" t="s">
        <v>147</v>
      </c>
      <c r="C51" s="6"/>
      <c r="D51" s="31">
        <v>0</v>
      </c>
      <c r="E51" s="8" t="s">
        <v>5</v>
      </c>
    </row>
    <row r="52" spans="2:7" x14ac:dyDescent="0.2">
      <c r="B52" s="6" t="s">
        <v>150</v>
      </c>
      <c r="C52" s="6"/>
      <c r="D52" s="7">
        <v>7</v>
      </c>
      <c r="E52" s="8">
        <v>7</v>
      </c>
    </row>
    <row r="53" spans="2:7" x14ac:dyDescent="0.2">
      <c r="B53" s="6" t="s">
        <v>106</v>
      </c>
      <c r="C53" s="6"/>
      <c r="D53" s="7">
        <v>-8</v>
      </c>
      <c r="E53" s="8">
        <v>-6</v>
      </c>
    </row>
    <row r="54" spans="2:7" x14ac:dyDescent="0.2">
      <c r="B54" s="6" t="s">
        <v>107</v>
      </c>
      <c r="C54" s="6"/>
      <c r="D54" s="7"/>
      <c r="E54" s="8"/>
    </row>
    <row r="55" spans="2:7" x14ac:dyDescent="0.2">
      <c r="B55" s="6" t="s">
        <v>153</v>
      </c>
      <c r="C55" s="6"/>
      <c r="D55" s="9" t="s">
        <v>5</v>
      </c>
      <c r="E55" s="8" t="s">
        <v>5</v>
      </c>
    </row>
    <row r="56" spans="2:7" x14ac:dyDescent="0.2">
      <c r="B56" s="6" t="s">
        <v>108</v>
      </c>
      <c r="C56" s="6"/>
      <c r="D56" s="7">
        <v>25</v>
      </c>
      <c r="E56" s="8">
        <v>10</v>
      </c>
    </row>
    <row r="57" spans="2:7" x14ac:dyDescent="0.2">
      <c r="B57" s="6" t="s">
        <v>109</v>
      </c>
      <c r="C57" s="6"/>
      <c r="D57" s="7">
        <v>5</v>
      </c>
      <c r="E57" s="8">
        <v>-2</v>
      </c>
    </row>
    <row r="58" spans="2:7" x14ac:dyDescent="0.2">
      <c r="B58" s="34" t="s">
        <v>161</v>
      </c>
      <c r="C58" s="6"/>
      <c r="D58" s="9" t="s">
        <v>5</v>
      </c>
      <c r="E58" s="8">
        <v>27</v>
      </c>
    </row>
    <row r="59" spans="2:7" x14ac:dyDescent="0.2">
      <c r="B59" s="6" t="s">
        <v>99</v>
      </c>
      <c r="C59" s="6"/>
      <c r="D59" s="31">
        <v>1</v>
      </c>
      <c r="E59" s="32">
        <v>1</v>
      </c>
    </row>
    <row r="60" spans="2:7" x14ac:dyDescent="0.2">
      <c r="B60" s="6" t="s">
        <v>101</v>
      </c>
      <c r="C60" s="6"/>
      <c r="D60" s="31">
        <v>-2</v>
      </c>
      <c r="E60" s="10" t="s">
        <v>5</v>
      </c>
    </row>
    <row r="61" spans="2:7" x14ac:dyDescent="0.2">
      <c r="B61" s="25" t="s">
        <v>110</v>
      </c>
      <c r="C61" s="25"/>
      <c r="D61" s="27">
        <f>SUM(D49:D60)</f>
        <v>303</v>
      </c>
      <c r="E61" s="28">
        <v>273</v>
      </c>
    </row>
    <row r="62" spans="2:7" s="34" customFormat="1" x14ac:dyDescent="0.2">
      <c r="B62" s="38"/>
      <c r="C62" s="38"/>
      <c r="D62" s="39"/>
      <c r="E62" s="39"/>
      <c r="F62" s="40"/>
      <c r="G62" s="40"/>
    </row>
    <row r="63" spans="2:7" x14ac:dyDescent="0.2">
      <c r="B63" s="6" t="s">
        <v>41</v>
      </c>
      <c r="C63" s="6"/>
      <c r="D63" s="3"/>
      <c r="E63" s="3"/>
      <c r="F63" s="8" t="s">
        <v>41</v>
      </c>
      <c r="G63" s="10" t="s">
        <v>41</v>
      </c>
    </row>
    <row r="64" spans="2:7" x14ac:dyDescent="0.2">
      <c r="B64" s="12" t="s">
        <v>41</v>
      </c>
      <c r="C64" s="12"/>
      <c r="D64" s="41" t="s">
        <v>75</v>
      </c>
      <c r="E64" s="41"/>
    </row>
    <row r="65" spans="2:7" x14ac:dyDescent="0.2">
      <c r="B65" s="4" t="s">
        <v>111</v>
      </c>
      <c r="C65" s="4"/>
      <c r="D65" s="15" t="s">
        <v>170</v>
      </c>
      <c r="E65" s="15" t="s">
        <v>155</v>
      </c>
    </row>
    <row r="66" spans="2:7" x14ac:dyDescent="0.2">
      <c r="B66" s="6" t="s">
        <v>96</v>
      </c>
      <c r="C66" s="6"/>
      <c r="D66" s="7">
        <v>44</v>
      </c>
      <c r="E66" s="8">
        <v>24</v>
      </c>
    </row>
    <row r="67" spans="2:7" x14ac:dyDescent="0.2">
      <c r="B67" s="6" t="s">
        <v>98</v>
      </c>
      <c r="C67" s="6"/>
      <c r="D67" s="31">
        <v>1</v>
      </c>
      <c r="E67" s="8" t="s">
        <v>5</v>
      </c>
    </row>
    <row r="68" spans="2:7" x14ac:dyDescent="0.2">
      <c r="B68" s="6" t="s">
        <v>106</v>
      </c>
      <c r="C68" s="6"/>
      <c r="D68" s="7">
        <v>-1</v>
      </c>
      <c r="E68" s="8">
        <v>0</v>
      </c>
    </row>
    <row r="69" spans="2:7" x14ac:dyDescent="0.2">
      <c r="B69" s="2" t="s">
        <v>112</v>
      </c>
      <c r="C69" s="2"/>
      <c r="D69" s="31">
        <v>1</v>
      </c>
      <c r="E69" s="32">
        <v>1</v>
      </c>
    </row>
    <row r="70" spans="2:7" x14ac:dyDescent="0.2">
      <c r="B70" s="6" t="s">
        <v>113</v>
      </c>
      <c r="C70" s="6"/>
      <c r="D70" s="31">
        <v>-1</v>
      </c>
      <c r="E70" s="32">
        <v>-1</v>
      </c>
    </row>
    <row r="71" spans="2:7" x14ac:dyDescent="0.2">
      <c r="B71" s="34" t="s">
        <v>161</v>
      </c>
      <c r="C71" s="6"/>
      <c r="D71" s="9" t="s">
        <v>5</v>
      </c>
      <c r="E71" s="32">
        <v>19</v>
      </c>
    </row>
    <row r="72" spans="2:7" x14ac:dyDescent="0.2">
      <c r="B72" s="6" t="s">
        <v>99</v>
      </c>
      <c r="C72" s="6"/>
      <c r="D72" s="7">
        <v>1</v>
      </c>
      <c r="E72" s="8">
        <v>1</v>
      </c>
    </row>
    <row r="73" spans="2:7" x14ac:dyDescent="0.2">
      <c r="B73" s="6" t="s">
        <v>101</v>
      </c>
      <c r="C73" s="6"/>
      <c r="D73" s="31">
        <v>-2</v>
      </c>
      <c r="E73" s="8" t="s">
        <v>5</v>
      </c>
    </row>
    <row r="74" spans="2:7" x14ac:dyDescent="0.2">
      <c r="B74" s="25" t="s">
        <v>84</v>
      </c>
      <c r="C74" s="25"/>
      <c r="D74" s="27">
        <f>SUM(D66:D73)</f>
        <v>43</v>
      </c>
      <c r="E74" s="28">
        <v>44</v>
      </c>
    </row>
    <row r="75" spans="2:7" s="34" customFormat="1" x14ac:dyDescent="0.2">
      <c r="B75" s="38"/>
      <c r="C75" s="38"/>
      <c r="D75" s="39"/>
      <c r="E75" s="39"/>
      <c r="F75" s="40"/>
      <c r="G75" s="40"/>
    </row>
    <row r="76" spans="2:7" x14ac:dyDescent="0.2">
      <c r="B76" s="6" t="s">
        <v>41</v>
      </c>
      <c r="C76" s="6"/>
      <c r="D76" s="8" t="s">
        <v>41</v>
      </c>
      <c r="E76" s="8" t="s">
        <v>41</v>
      </c>
      <c r="F76" s="8" t="s">
        <v>41</v>
      </c>
      <c r="G76" s="8" t="s">
        <v>41</v>
      </c>
    </row>
    <row r="77" spans="2:7" x14ac:dyDescent="0.2">
      <c r="B77" s="12" t="s">
        <v>41</v>
      </c>
      <c r="C77" s="12"/>
      <c r="D77" s="41" t="s">
        <v>75</v>
      </c>
      <c r="E77" s="41"/>
      <c r="F77" s="41" t="s">
        <v>76</v>
      </c>
      <c r="G77" s="41"/>
    </row>
    <row r="78" spans="2:7" x14ac:dyDescent="0.2">
      <c r="B78" s="4" t="s">
        <v>114</v>
      </c>
      <c r="C78" s="4"/>
      <c r="D78" s="15" t="s">
        <v>170</v>
      </c>
      <c r="E78" s="15" t="s">
        <v>155</v>
      </c>
      <c r="F78" s="15" t="s">
        <v>170</v>
      </c>
      <c r="G78" s="15" t="s">
        <v>155</v>
      </c>
    </row>
    <row r="79" spans="2:7" x14ac:dyDescent="0.2">
      <c r="B79" s="6" t="s">
        <v>115</v>
      </c>
      <c r="C79" s="6"/>
      <c r="D79" s="7"/>
      <c r="E79" s="8"/>
      <c r="F79" s="7"/>
      <c r="G79" s="8"/>
    </row>
    <row r="80" spans="2:7" x14ac:dyDescent="0.2">
      <c r="B80" s="6" t="s">
        <v>116</v>
      </c>
      <c r="C80" s="6"/>
      <c r="D80" s="7">
        <f>D50</f>
        <v>2</v>
      </c>
      <c r="E80" s="8">
        <v>2</v>
      </c>
      <c r="F80" s="9" t="s">
        <v>5</v>
      </c>
      <c r="G80" s="10" t="s">
        <v>5</v>
      </c>
    </row>
    <row r="81" spans="2:7" x14ac:dyDescent="0.2">
      <c r="B81" s="6" t="s">
        <v>148</v>
      </c>
      <c r="C81" s="6"/>
      <c r="D81" s="7">
        <f>D51</f>
        <v>0</v>
      </c>
      <c r="E81" s="8" t="s">
        <v>5</v>
      </c>
      <c r="F81" s="7" t="s">
        <v>5</v>
      </c>
      <c r="G81" s="10" t="s">
        <v>5</v>
      </c>
    </row>
    <row r="82" spans="2:7" x14ac:dyDescent="0.2">
      <c r="B82" s="6" t="s">
        <v>105</v>
      </c>
      <c r="C82" s="6"/>
      <c r="D82" s="7">
        <f>D52</f>
        <v>7</v>
      </c>
      <c r="E82" s="8">
        <v>7</v>
      </c>
      <c r="F82" s="7">
        <v>1</v>
      </c>
      <c r="G82" s="8">
        <v>1</v>
      </c>
    </row>
    <row r="83" spans="2:7" x14ac:dyDescent="0.2">
      <c r="B83" s="6" t="s">
        <v>112</v>
      </c>
      <c r="C83" s="6"/>
      <c r="D83" s="31">
        <f>-D69</f>
        <v>-1</v>
      </c>
      <c r="E83" s="32">
        <v>-1</v>
      </c>
      <c r="F83" s="31" t="s">
        <v>5</v>
      </c>
      <c r="G83" s="32" t="s">
        <v>5</v>
      </c>
    </row>
    <row r="84" spans="2:7" x14ac:dyDescent="0.2">
      <c r="B84" s="6" t="s">
        <v>80</v>
      </c>
      <c r="C84" s="6"/>
      <c r="D84" s="31">
        <f>SUM(D80:D83)</f>
        <v>8</v>
      </c>
      <c r="E84" s="32">
        <v>8</v>
      </c>
      <c r="F84" s="31">
        <f>SUM(F80:F83)</f>
        <v>1</v>
      </c>
      <c r="G84" s="32">
        <v>1</v>
      </c>
    </row>
    <row r="85" spans="2:7" x14ac:dyDescent="0.2">
      <c r="B85" s="6" t="s">
        <v>117</v>
      </c>
      <c r="C85" s="6"/>
      <c r="D85" s="31">
        <v>139</v>
      </c>
      <c r="E85" s="32">
        <v>111</v>
      </c>
      <c r="F85" s="31">
        <v>7</v>
      </c>
      <c r="G85" s="32">
        <v>5</v>
      </c>
    </row>
    <row r="86" spans="2:7" x14ac:dyDescent="0.2">
      <c r="B86" s="6" t="s">
        <v>118</v>
      </c>
      <c r="C86" s="6"/>
      <c r="D86" s="7">
        <v>17</v>
      </c>
      <c r="E86" s="8">
        <v>16</v>
      </c>
      <c r="F86" s="7">
        <v>1</v>
      </c>
      <c r="G86" s="8">
        <v>1</v>
      </c>
    </row>
    <row r="87" spans="2:7" x14ac:dyDescent="0.2">
      <c r="B87" s="16" t="s">
        <v>119</v>
      </c>
      <c r="C87" s="16"/>
      <c r="D87" s="7">
        <f>SUM(D84:D86)</f>
        <v>164</v>
      </c>
      <c r="E87" s="8">
        <v>135</v>
      </c>
      <c r="F87" s="31">
        <f>SUM(F84:F86)</f>
        <v>9</v>
      </c>
      <c r="G87" s="32">
        <v>7</v>
      </c>
    </row>
    <row r="88" spans="2:7" s="34" customFormat="1" x14ac:dyDescent="0.2">
      <c r="B88" s="16"/>
      <c r="C88" s="16"/>
      <c r="D88" s="8"/>
      <c r="E88" s="8"/>
      <c r="F88" s="32"/>
      <c r="G88" s="32"/>
    </row>
    <row r="89" spans="2:7" x14ac:dyDescent="0.2">
      <c r="B89" s="16" t="s">
        <v>41</v>
      </c>
      <c r="C89" s="16"/>
      <c r="D89" s="8" t="s">
        <v>41</v>
      </c>
      <c r="E89" s="10" t="s">
        <v>41</v>
      </c>
      <c r="F89" s="8"/>
      <c r="G89" s="10"/>
    </row>
    <row r="90" spans="2:7" x14ac:dyDescent="0.2">
      <c r="B90" s="17" t="s">
        <v>41</v>
      </c>
      <c r="C90" s="17"/>
      <c r="D90" s="41" t="s">
        <v>75</v>
      </c>
      <c r="E90" s="41"/>
    </row>
    <row r="91" spans="2:7" x14ac:dyDescent="0.2">
      <c r="B91" s="13" t="s">
        <v>120</v>
      </c>
      <c r="C91" s="13"/>
      <c r="D91" s="15" t="s">
        <v>170</v>
      </c>
      <c r="E91" s="15" t="s">
        <v>155</v>
      </c>
    </row>
    <row r="92" spans="2:7" x14ac:dyDescent="0.2">
      <c r="B92" s="6" t="s">
        <v>121</v>
      </c>
      <c r="C92" s="6"/>
      <c r="D92" s="7">
        <v>32</v>
      </c>
      <c r="E92" s="8">
        <v>23</v>
      </c>
    </row>
    <row r="93" spans="2:7" x14ac:dyDescent="0.2">
      <c r="B93" s="6" t="s">
        <v>122</v>
      </c>
      <c r="C93" s="6"/>
      <c r="D93" s="7">
        <f>73+53</f>
        <v>126</v>
      </c>
      <c r="E93" s="8">
        <v>106</v>
      </c>
    </row>
    <row r="94" spans="2:7" x14ac:dyDescent="0.2">
      <c r="B94" s="6" t="s">
        <v>123</v>
      </c>
      <c r="C94" s="6"/>
      <c r="D94" s="31">
        <f>D82+D83</f>
        <v>6</v>
      </c>
      <c r="E94" s="8">
        <v>6</v>
      </c>
    </row>
    <row r="95" spans="2:7" x14ac:dyDescent="0.2">
      <c r="B95" s="25" t="s">
        <v>124</v>
      </c>
      <c r="C95" s="25"/>
      <c r="D95" s="27">
        <f>SUM(D92:D94)</f>
        <v>164</v>
      </c>
      <c r="E95" s="28">
        <v>135</v>
      </c>
    </row>
    <row r="96" spans="2:7" s="34" customFormat="1" x14ac:dyDescent="0.2">
      <c r="B96" s="38"/>
      <c r="C96" s="38"/>
      <c r="D96" s="39"/>
      <c r="E96" s="39"/>
      <c r="F96" s="40"/>
      <c r="G96" s="40"/>
    </row>
    <row r="97" spans="1:9" x14ac:dyDescent="0.2">
      <c r="B97" s="6" t="s">
        <v>41</v>
      </c>
      <c r="C97" s="6"/>
      <c r="D97" s="8" t="s">
        <v>41</v>
      </c>
      <c r="E97" s="10" t="s">
        <v>41</v>
      </c>
      <c r="F97" s="8" t="s">
        <v>41</v>
      </c>
      <c r="G97" s="8" t="s">
        <v>41</v>
      </c>
    </row>
    <row r="98" spans="1:9" x14ac:dyDescent="0.2">
      <c r="B98" s="12" t="s">
        <v>41</v>
      </c>
      <c r="C98" s="12"/>
      <c r="D98" s="41" t="s">
        <v>170</v>
      </c>
      <c r="E98" s="41"/>
      <c r="F98" s="41"/>
      <c r="G98" s="41" t="s">
        <v>155</v>
      </c>
      <c r="H98" s="41"/>
      <c r="I98" s="41"/>
    </row>
    <row r="99" spans="1:9" x14ac:dyDescent="0.2">
      <c r="B99" s="4" t="s">
        <v>125</v>
      </c>
      <c r="C99" s="4"/>
      <c r="D99" s="15" t="s">
        <v>89</v>
      </c>
      <c r="E99" s="15" t="s">
        <v>93</v>
      </c>
      <c r="F99" s="15" t="s">
        <v>157</v>
      </c>
      <c r="G99" s="15" t="s">
        <v>89</v>
      </c>
      <c r="H99" s="15" t="s">
        <v>93</v>
      </c>
      <c r="I99" s="15" t="s">
        <v>157</v>
      </c>
    </row>
    <row r="100" spans="1:9" ht="25.2" x14ac:dyDescent="0.2">
      <c r="B100" s="16" t="s">
        <v>126</v>
      </c>
      <c r="C100" s="16"/>
      <c r="D100" s="7"/>
      <c r="E100" s="7"/>
      <c r="F100" s="7"/>
      <c r="G100" s="8" t="s">
        <v>41</v>
      </c>
      <c r="H100" s="8" t="s">
        <v>41</v>
      </c>
    </row>
    <row r="101" spans="1:9" x14ac:dyDescent="0.2">
      <c r="B101" s="6" t="s">
        <v>164</v>
      </c>
      <c r="C101" s="6"/>
      <c r="D101" s="19">
        <v>2.5499999999999998</v>
      </c>
      <c r="E101" s="7" t="s">
        <v>5</v>
      </c>
      <c r="F101" s="7">
        <v>3.08</v>
      </c>
      <c r="G101" s="21">
        <v>2.75</v>
      </c>
      <c r="H101" s="21">
        <v>2.4</v>
      </c>
      <c r="I101" s="10" t="s">
        <v>5</v>
      </c>
    </row>
    <row r="102" spans="1:9" x14ac:dyDescent="0.2">
      <c r="B102" s="6" t="s">
        <v>165</v>
      </c>
      <c r="C102" s="6"/>
      <c r="D102" s="19">
        <v>2.1</v>
      </c>
      <c r="E102" s="7" t="s">
        <v>5</v>
      </c>
      <c r="F102" s="19">
        <v>2.86</v>
      </c>
      <c r="G102" s="21">
        <v>2.5499999999999998</v>
      </c>
      <c r="H102" s="21">
        <v>2.4</v>
      </c>
      <c r="I102" s="21">
        <v>3.08</v>
      </c>
    </row>
    <row r="103" spans="1:9" x14ac:dyDescent="0.2">
      <c r="B103" s="2" t="s">
        <v>127</v>
      </c>
      <c r="C103" s="2"/>
      <c r="D103" s="19">
        <v>2.75</v>
      </c>
      <c r="E103" s="7" t="s">
        <v>5</v>
      </c>
      <c r="F103" s="7" t="s">
        <v>5</v>
      </c>
      <c r="G103" s="20">
        <v>2.75</v>
      </c>
      <c r="H103" s="20">
        <v>2.5</v>
      </c>
      <c r="I103" s="21" t="s">
        <v>5</v>
      </c>
    </row>
    <row r="104" spans="1:9" x14ac:dyDescent="0.2">
      <c r="B104" s="2" t="s">
        <v>128</v>
      </c>
      <c r="C104" s="2"/>
      <c r="D104" s="19">
        <v>2.75</v>
      </c>
      <c r="E104" s="7" t="s">
        <v>5</v>
      </c>
      <c r="F104" s="7">
        <v>3.08</v>
      </c>
      <c r="G104" s="20">
        <v>2.75</v>
      </c>
      <c r="H104" s="10" t="s">
        <v>5</v>
      </c>
      <c r="I104" s="21">
        <v>2.93</v>
      </c>
    </row>
    <row r="105" spans="1:9" x14ac:dyDescent="0.2">
      <c r="B105" s="2" t="s">
        <v>129</v>
      </c>
      <c r="C105" s="2"/>
      <c r="D105" s="9">
        <v>10</v>
      </c>
      <c r="E105" s="7" t="s">
        <v>5</v>
      </c>
      <c r="F105" s="7" t="s">
        <v>5</v>
      </c>
      <c r="G105" s="18">
        <v>10</v>
      </c>
      <c r="H105" s="10" t="s">
        <v>140</v>
      </c>
      <c r="I105" s="10" t="s">
        <v>5</v>
      </c>
    </row>
    <row r="106" spans="1:9" x14ac:dyDescent="0.2">
      <c r="B106" s="2" t="s">
        <v>130</v>
      </c>
      <c r="C106" s="2"/>
      <c r="D106" s="7" t="s">
        <v>5</v>
      </c>
      <c r="E106" s="7" t="s">
        <v>5</v>
      </c>
      <c r="F106" s="7" t="s">
        <v>5</v>
      </c>
      <c r="G106" s="10" t="s">
        <v>5</v>
      </c>
      <c r="H106" s="20">
        <v>2.25</v>
      </c>
      <c r="I106" s="10" t="s">
        <v>5</v>
      </c>
    </row>
    <row r="107" spans="1:9" x14ac:dyDescent="0.2">
      <c r="B107" s="2" t="s">
        <v>131</v>
      </c>
      <c r="C107" s="6"/>
      <c r="D107" s="9" t="s">
        <v>151</v>
      </c>
      <c r="E107" s="7" t="s">
        <v>5</v>
      </c>
      <c r="F107" s="9" t="s">
        <v>166</v>
      </c>
      <c r="G107" s="8" t="s">
        <v>151</v>
      </c>
      <c r="H107" s="8" t="s">
        <v>50</v>
      </c>
      <c r="I107" s="10" t="s">
        <v>166</v>
      </c>
    </row>
    <row r="108" spans="1:9" s="34" customFormat="1" x14ac:dyDescent="0.2">
      <c r="B108" s="6"/>
      <c r="C108" s="6"/>
      <c r="D108" s="10"/>
      <c r="E108" s="8"/>
      <c r="F108" s="10"/>
      <c r="G108" s="8"/>
      <c r="H108" s="8"/>
      <c r="I108" s="10"/>
    </row>
    <row r="109" spans="1:9" x14ac:dyDescent="0.2">
      <c r="B109" s="4" t="s">
        <v>41</v>
      </c>
      <c r="C109" s="4"/>
      <c r="D109" s="15" t="s">
        <v>41</v>
      </c>
      <c r="E109" s="22" t="s">
        <v>41</v>
      </c>
      <c r="F109" s="15" t="s">
        <v>41</v>
      </c>
      <c r="G109" s="1" t="s">
        <v>41</v>
      </c>
    </row>
    <row r="110" spans="1:9" x14ac:dyDescent="0.2">
      <c r="A110" s="2"/>
      <c r="B110" s="4" t="s">
        <v>132</v>
      </c>
      <c r="C110" s="4"/>
      <c r="D110" s="15" t="s">
        <v>133</v>
      </c>
      <c r="E110" s="15" t="s">
        <v>93</v>
      </c>
      <c r="F110" s="15" t="s">
        <v>157</v>
      </c>
      <c r="G110" s="35" t="s">
        <v>134</v>
      </c>
      <c r="H110" s="1"/>
    </row>
    <row r="111" spans="1:9" x14ac:dyDescent="0.2">
      <c r="B111" s="2" t="s">
        <v>169</v>
      </c>
      <c r="C111" s="2"/>
      <c r="D111" s="37">
        <f>D20</f>
        <v>281</v>
      </c>
      <c r="E111" s="23" t="str">
        <f>D24</f>
        <v>–</v>
      </c>
      <c r="F111" s="37">
        <f>D28</f>
        <v>22</v>
      </c>
      <c r="G111" s="37">
        <f>SUM(D111:F111)</f>
        <v>303</v>
      </c>
      <c r="H111" s="23"/>
    </row>
    <row r="112" spans="1:9" x14ac:dyDescent="0.2">
      <c r="B112" s="2" t="s">
        <v>135</v>
      </c>
      <c r="C112" s="2"/>
      <c r="D112" s="37">
        <f>253-D111</f>
        <v>-28</v>
      </c>
      <c r="E112" s="10" t="s">
        <v>5</v>
      </c>
      <c r="F112" s="37">
        <f>20-$F$111</f>
        <v>-2</v>
      </c>
      <c r="G112" s="37">
        <f t="shared" ref="G112:G115" si="0">SUM(D112:F112)</f>
        <v>-30</v>
      </c>
      <c r="H112" s="1"/>
    </row>
    <row r="113" spans="2:8" x14ac:dyDescent="0.2">
      <c r="B113" s="2" t="s">
        <v>136</v>
      </c>
      <c r="C113" s="2"/>
      <c r="D113" s="37">
        <f>314-D111</f>
        <v>33</v>
      </c>
      <c r="E113" s="10" t="s">
        <v>5</v>
      </c>
      <c r="F113" s="37">
        <f>23-$F$111</f>
        <v>1</v>
      </c>
      <c r="G113" s="37">
        <f t="shared" si="0"/>
        <v>34</v>
      </c>
      <c r="H113" s="1"/>
    </row>
    <row r="114" spans="2:8" x14ac:dyDescent="0.2">
      <c r="B114" s="2" t="s">
        <v>137</v>
      </c>
      <c r="C114" s="2"/>
      <c r="D114" s="37">
        <v>13</v>
      </c>
      <c r="E114" s="10" t="s">
        <v>5</v>
      </c>
      <c r="F114" s="37">
        <v>1</v>
      </c>
      <c r="G114" s="37">
        <f t="shared" si="0"/>
        <v>14</v>
      </c>
      <c r="H114" s="1"/>
    </row>
    <row r="115" spans="2:8" x14ac:dyDescent="0.2">
      <c r="B115" s="2" t="s">
        <v>144</v>
      </c>
      <c r="D115" s="37">
        <f>268-D111</f>
        <v>-13</v>
      </c>
      <c r="E115" s="10" t="s">
        <v>5</v>
      </c>
      <c r="F115" s="37">
        <v>-1</v>
      </c>
      <c r="G115" s="37">
        <f t="shared" si="0"/>
        <v>-14</v>
      </c>
      <c r="H115" s="1"/>
    </row>
  </sheetData>
  <mergeCells count="14">
    <mergeCell ref="B2:E2"/>
    <mergeCell ref="D3:E3"/>
    <mergeCell ref="F3:G3"/>
    <mergeCell ref="D10:E10"/>
    <mergeCell ref="F10:G10"/>
    <mergeCell ref="D90:E90"/>
    <mergeCell ref="G98:I98"/>
    <mergeCell ref="D98:F98"/>
    <mergeCell ref="D34:E34"/>
    <mergeCell ref="F34:G34"/>
    <mergeCell ref="D47:E47"/>
    <mergeCell ref="D64:E64"/>
    <mergeCell ref="D77:E77"/>
    <mergeCell ref="F77:G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2"/>
  <sheetViews>
    <sheetView workbookViewId="0"/>
  </sheetViews>
  <sheetFormatPr defaultColWidth="8.6328125" defaultRowHeight="12.6" x14ac:dyDescent="0.2"/>
  <cols>
    <col min="1" max="1" width="12.6328125" bestFit="1" customWidth="1"/>
  </cols>
  <sheetData>
    <row r="1" spans="1:9" x14ac:dyDescent="0.2">
      <c r="B1" s="2"/>
      <c r="C1" s="2" t="s">
        <v>145</v>
      </c>
      <c r="D1" s="2" t="s">
        <v>146</v>
      </c>
      <c r="E1" s="2" t="s">
        <v>146</v>
      </c>
      <c r="F1" s="2" t="s">
        <v>146</v>
      </c>
      <c r="G1" s="2" t="s">
        <v>146</v>
      </c>
      <c r="H1" s="2" t="s">
        <v>146</v>
      </c>
      <c r="I1" s="2" t="s">
        <v>146</v>
      </c>
    </row>
    <row r="2" spans="1:9" x14ac:dyDescent="0.2">
      <c r="A2" t="s">
        <v>49</v>
      </c>
    </row>
    <row r="3" spans="1:9" x14ac:dyDescent="0.2">
      <c r="A3" t="s">
        <v>49</v>
      </c>
    </row>
    <row r="4" spans="1:9" x14ac:dyDescent="0.2">
      <c r="A4" t="s">
        <v>49</v>
      </c>
    </row>
    <row r="7" spans="1:9" x14ac:dyDescent="0.2">
      <c r="A7" t="s">
        <v>73</v>
      </c>
    </row>
    <row r="9" spans="1:9" x14ac:dyDescent="0.2">
      <c r="A9" t="s">
        <v>49</v>
      </c>
    </row>
    <row r="10" spans="1:9" x14ac:dyDescent="0.2">
      <c r="A10" t="s">
        <v>49</v>
      </c>
    </row>
    <row r="12" spans="1:9" x14ac:dyDescent="0.2">
      <c r="A12" t="s">
        <v>44</v>
      </c>
    </row>
    <row r="13" spans="1:9" x14ac:dyDescent="0.2">
      <c r="A13" t="s">
        <v>44</v>
      </c>
    </row>
    <row r="14" spans="1:9" x14ac:dyDescent="0.2">
      <c r="A14" t="s">
        <v>43</v>
      </c>
    </row>
    <row r="16" spans="1:9" x14ac:dyDescent="0.2">
      <c r="A16" t="s">
        <v>43</v>
      </c>
    </row>
    <row r="19" spans="1:1" x14ac:dyDescent="0.2">
      <c r="A19" t="s">
        <v>44</v>
      </c>
    </row>
    <row r="20" spans="1:1" x14ac:dyDescent="0.2">
      <c r="A20" t="s">
        <v>44</v>
      </c>
    </row>
    <row r="21" spans="1:1" x14ac:dyDescent="0.2">
      <c r="A21" t="s">
        <v>43</v>
      </c>
    </row>
    <row r="23" spans="1:1" x14ac:dyDescent="0.2">
      <c r="A23" t="s">
        <v>44</v>
      </c>
    </row>
    <row r="24" spans="1:1" x14ac:dyDescent="0.2">
      <c r="A24" t="s">
        <v>44</v>
      </c>
    </row>
    <row r="25" spans="1:1" x14ac:dyDescent="0.2">
      <c r="A25" t="s">
        <v>43</v>
      </c>
    </row>
    <row r="27" spans="1:1" x14ac:dyDescent="0.2">
      <c r="A27" t="s">
        <v>44</v>
      </c>
    </row>
    <row r="28" spans="1:1" x14ac:dyDescent="0.2">
      <c r="A28" t="s">
        <v>44</v>
      </c>
    </row>
    <row r="29" spans="1:1" x14ac:dyDescent="0.2">
      <c r="A29" t="s">
        <v>43</v>
      </c>
    </row>
    <row r="30" spans="1:1" x14ac:dyDescent="0.2">
      <c r="A30" t="s">
        <v>43</v>
      </c>
    </row>
    <row r="32" spans="1:1" x14ac:dyDescent="0.2">
      <c r="A32" t="s">
        <v>49</v>
      </c>
    </row>
    <row r="33" spans="1:4" x14ac:dyDescent="0.2">
      <c r="A33" t="s">
        <v>49</v>
      </c>
    </row>
    <row r="41" spans="1:4" x14ac:dyDescent="0.2">
      <c r="D41">
        <v>0</v>
      </c>
    </row>
    <row r="42" spans="1:4" x14ac:dyDescent="0.2">
      <c r="A42" t="s">
        <v>43</v>
      </c>
      <c r="D42">
        <f>SUM(D34:D41)</f>
        <v>0</v>
      </c>
    </row>
    <row r="44" spans="1:4" x14ac:dyDescent="0.2">
      <c r="A44" t="s">
        <v>49</v>
      </c>
    </row>
    <row r="45" spans="1:4" x14ac:dyDescent="0.2">
      <c r="A45" t="s">
        <v>49</v>
      </c>
    </row>
    <row r="52" spans="1:1" x14ac:dyDescent="0.2">
      <c r="A52" t="s">
        <v>44</v>
      </c>
    </row>
    <row r="53" spans="1:1" x14ac:dyDescent="0.2">
      <c r="A53" t="s">
        <v>44</v>
      </c>
    </row>
    <row r="54" spans="1:1" x14ac:dyDescent="0.2">
      <c r="A54" t="s">
        <v>44</v>
      </c>
    </row>
    <row r="58" spans="1:1" x14ac:dyDescent="0.2">
      <c r="A58" t="s">
        <v>48</v>
      </c>
    </row>
    <row r="60" spans="1:1" x14ac:dyDescent="0.2">
      <c r="A60" t="s">
        <v>49</v>
      </c>
    </row>
    <row r="61" spans="1:1" x14ac:dyDescent="0.2">
      <c r="A61" t="s">
        <v>49</v>
      </c>
    </row>
    <row r="72" spans="1:1" x14ac:dyDescent="0.2">
      <c r="A72" t="s">
        <v>49</v>
      </c>
    </row>
    <row r="73" spans="1:1" x14ac:dyDescent="0.2">
      <c r="A73" t="s">
        <v>49</v>
      </c>
    </row>
    <row r="74" spans="1:1" x14ac:dyDescent="0.2">
      <c r="A74" t="s">
        <v>45</v>
      </c>
    </row>
    <row r="79" spans="1:1" x14ac:dyDescent="0.2">
      <c r="A79" t="s">
        <v>43</v>
      </c>
    </row>
    <row r="82" spans="1:9" x14ac:dyDescent="0.2">
      <c r="A82" t="s">
        <v>43</v>
      </c>
    </row>
    <row r="84" spans="1:9" x14ac:dyDescent="0.2">
      <c r="A84" t="s">
        <v>49</v>
      </c>
    </row>
    <row r="85" spans="1:9" x14ac:dyDescent="0.2">
      <c r="A85" t="s">
        <v>49</v>
      </c>
    </row>
    <row r="91" spans="1:9" x14ac:dyDescent="0.2">
      <c r="A91" t="s">
        <v>49</v>
      </c>
    </row>
    <row r="92" spans="1:9" x14ac:dyDescent="0.2">
      <c r="A92" t="s">
        <v>49</v>
      </c>
    </row>
    <row r="94" spans="1:9" x14ac:dyDescent="0.2">
      <c r="D94" t="s">
        <v>47</v>
      </c>
      <c r="E94" t="s">
        <v>47</v>
      </c>
      <c r="F94" t="s">
        <v>47</v>
      </c>
      <c r="G94" t="s">
        <v>47</v>
      </c>
      <c r="H94" t="s">
        <v>47</v>
      </c>
      <c r="I94" t="s">
        <v>47</v>
      </c>
    </row>
    <row r="95" spans="1:9" x14ac:dyDescent="0.2">
      <c r="D95" t="s">
        <v>47</v>
      </c>
      <c r="E95" t="s">
        <v>47</v>
      </c>
      <c r="F95" t="s">
        <v>47</v>
      </c>
      <c r="G95" t="s">
        <v>47</v>
      </c>
      <c r="H95" t="s">
        <v>47</v>
      </c>
      <c r="I95" t="s">
        <v>47</v>
      </c>
    </row>
    <row r="96" spans="1:9" x14ac:dyDescent="0.2">
      <c r="D96" t="s">
        <v>47</v>
      </c>
      <c r="E96" t="s">
        <v>47</v>
      </c>
      <c r="F96" t="s">
        <v>47</v>
      </c>
      <c r="G96" t="s">
        <v>47</v>
      </c>
      <c r="H96" t="s">
        <v>47</v>
      </c>
      <c r="I96" t="s">
        <v>47</v>
      </c>
    </row>
    <row r="97" spans="1:9" x14ac:dyDescent="0.2">
      <c r="D97" t="s">
        <v>47</v>
      </c>
      <c r="E97" t="s">
        <v>47</v>
      </c>
      <c r="F97" t="s">
        <v>47</v>
      </c>
      <c r="G97" t="s">
        <v>47</v>
      </c>
      <c r="H97" t="s">
        <v>47</v>
      </c>
      <c r="I97" t="s">
        <v>47</v>
      </c>
    </row>
    <row r="98" spans="1:9" x14ac:dyDescent="0.2">
      <c r="D98" t="s">
        <v>47</v>
      </c>
      <c r="E98" t="s">
        <v>47</v>
      </c>
      <c r="F98" t="s">
        <v>47</v>
      </c>
      <c r="G98" t="s">
        <v>47</v>
      </c>
      <c r="H98" t="s">
        <v>47</v>
      </c>
      <c r="I98" t="s">
        <v>47</v>
      </c>
    </row>
    <row r="99" spans="1:9" x14ac:dyDescent="0.2">
      <c r="D99" t="s">
        <v>47</v>
      </c>
      <c r="E99" t="s">
        <v>47</v>
      </c>
      <c r="F99" t="s">
        <v>47</v>
      </c>
      <c r="G99" t="s">
        <v>47</v>
      </c>
      <c r="H99" t="s">
        <v>47</v>
      </c>
      <c r="I99" t="s">
        <v>47</v>
      </c>
    </row>
    <row r="102" spans="1:9" x14ac:dyDescent="0.2">
      <c r="A102" t="s">
        <v>49</v>
      </c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2019-05-20T09:57:44Z</cp:lastPrinted>
  <dcterms:created xsi:type="dcterms:W3CDTF">2011-11-21T19:11:17Z</dcterms:created>
  <dcterms:modified xsi:type="dcterms:W3CDTF">2019-07-03T15:33:32Z</dcterms:modified>
</cp:coreProperties>
</file>